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MD Supplemental Jan-Sep 2019" sheetId="1" r:id="rId1"/>
  </sheets>
  <definedNames>
    <definedName name="_xlnm.Print_Area" localSheetId="0">'MD Supplemental Jan-Sep 2019'!$A$1:$N$38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B19" i="1"/>
  <c r="C27" i="1"/>
  <c r="D27" i="1"/>
  <c r="E27" i="1"/>
  <c r="F27" i="1"/>
  <c r="G27" i="1"/>
  <c r="H27" i="1"/>
  <c r="I27" i="1"/>
  <c r="J27" i="1"/>
  <c r="B27" i="1"/>
  <c r="D28" i="1" l="1"/>
  <c r="G28" i="1"/>
  <c r="J28" i="1"/>
  <c r="C26" i="1"/>
  <c r="D26" i="1"/>
  <c r="E26" i="1"/>
  <c r="F26" i="1"/>
  <c r="G26" i="1"/>
  <c r="H26" i="1"/>
  <c r="I26" i="1"/>
  <c r="J26" i="1"/>
  <c r="B26" i="1"/>
  <c r="C25" i="1"/>
  <c r="D25" i="1"/>
  <c r="E25" i="1"/>
  <c r="F25" i="1"/>
  <c r="G25" i="1"/>
  <c r="H25" i="1"/>
  <c r="I25" i="1"/>
  <c r="J25" i="1"/>
  <c r="B25" i="1"/>
  <c r="C24" i="1"/>
  <c r="D24" i="1"/>
  <c r="E24" i="1"/>
  <c r="F24" i="1"/>
  <c r="G24" i="1"/>
  <c r="H24" i="1"/>
  <c r="I24" i="1"/>
  <c r="J24" i="1"/>
  <c r="B24" i="1"/>
  <c r="K7" i="1"/>
  <c r="L7" i="1"/>
  <c r="M7" i="1"/>
  <c r="K8" i="1"/>
  <c r="L8" i="1"/>
  <c r="M8" i="1"/>
  <c r="K9" i="1"/>
  <c r="K27" i="1" s="1"/>
  <c r="L9" i="1"/>
  <c r="L27" i="1" s="1"/>
  <c r="M9" i="1"/>
  <c r="M27" i="1" s="1"/>
  <c r="M10" i="1"/>
  <c r="M28" i="1" s="1"/>
  <c r="L6" i="1"/>
  <c r="L24" i="1" s="1"/>
  <c r="M6" i="1"/>
  <c r="M24" i="1" s="1"/>
  <c r="K6" i="1"/>
  <c r="K24" i="1" s="1"/>
  <c r="C11" i="1"/>
  <c r="D11" i="1"/>
  <c r="E11" i="1"/>
  <c r="E29" i="1" s="1"/>
  <c r="F11" i="1"/>
  <c r="G11" i="1"/>
  <c r="H11" i="1"/>
  <c r="H29" i="1" s="1"/>
  <c r="I11" i="1"/>
  <c r="I29" i="1" s="1"/>
  <c r="J11" i="1"/>
  <c r="J29" i="1" s="1"/>
  <c r="B11" i="1"/>
  <c r="M17" i="1"/>
  <c r="L17" i="1"/>
  <c r="K17" i="1"/>
  <c r="M16" i="1"/>
  <c r="L16" i="1"/>
  <c r="K16" i="1"/>
  <c r="L19" i="1" l="1"/>
  <c r="M19" i="1"/>
  <c r="K19" i="1"/>
  <c r="M26" i="1"/>
  <c r="L26" i="1"/>
  <c r="M25" i="1"/>
  <c r="M11" i="1"/>
  <c r="M29" i="1" s="1"/>
  <c r="L25" i="1"/>
  <c r="K25" i="1"/>
  <c r="D29" i="1"/>
  <c r="C29" i="1"/>
  <c r="K26" i="1"/>
  <c r="L11" i="1"/>
  <c r="G29" i="1"/>
  <c r="F29" i="1"/>
  <c r="K11" i="1"/>
  <c r="K29" i="1" s="1"/>
  <c r="B29" i="1"/>
  <c r="L29" i="1" l="1"/>
</calcChain>
</file>

<file path=xl/sharedStrings.xml><?xml version="1.0" encoding="utf-8"?>
<sst xmlns="http://schemas.openxmlformats.org/spreadsheetml/2006/main" count="74" uniqueCount="23">
  <si>
    <t>GROUP</t>
  </si>
  <si>
    <t>EVMS</t>
  </si>
  <si>
    <t>UVA</t>
  </si>
  <si>
    <t>VCU</t>
  </si>
  <si>
    <t>TOTAL</t>
  </si>
  <si>
    <t>TRADITIONAL</t>
  </si>
  <si>
    <t>EXPANSION</t>
  </si>
  <si>
    <t>Jan-Mar 2019</t>
  </si>
  <si>
    <t>Apr-Jun 2019</t>
  </si>
  <si>
    <t>Jul-Sep 2019</t>
  </si>
  <si>
    <t>CHKD</t>
  </si>
  <si>
    <t>* CNMC</t>
  </si>
  <si>
    <t>FFS Physician Supplemental Payments</t>
  </si>
  <si>
    <t>MCO Physician Supplemental Payments</t>
  </si>
  <si>
    <t>MCO SUBTOTAL</t>
  </si>
  <si>
    <t>FFS SUBTOTAL</t>
  </si>
  <si>
    <t>Total Physician Supplemental Payments</t>
  </si>
  <si>
    <t>CNMC</t>
  </si>
  <si>
    <t>Physician Supplemental Payments Summary by Quarter</t>
  </si>
  <si>
    <t>not applicable</t>
  </si>
  <si>
    <t>Jan-Sep 2019 (Total)</t>
  </si>
  <si>
    <t>Average Commerical Rate (as % of Medicare)</t>
  </si>
  <si>
    <t>UPL Gap Percentage (as % of Medicaid)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</si>
</sst>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right"/>
    </xf>
    <xf numFmtId="0" fontId="5" fillId="0" borderId="0" xfId="0" applyFont="1"/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9" fontId="3" fillId="0" borderId="1" xfId="1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29</xdr:row>
      <xdr:rowOff>171450</xdr:rowOff>
    </xdr:from>
    <xdr:to>
      <xdr:col>12</xdr:col>
      <xdr:colOff>571500</xdr:colOff>
      <xdr:row>35</xdr:row>
      <xdr:rowOff>161925</xdr:rowOff>
    </xdr:to>
    <xdr:sp macro="" textlink="">
      <xdr:nvSpPr>
        <xdr:cNvPr id="2" name="TextBox 1"/>
        <xdr:cNvSpPr txBox="1"/>
      </xdr:nvSpPr>
      <xdr:spPr>
        <a:xfrm>
          <a:off x="247651" y="6734175"/>
          <a:ext cx="10201274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Notes:</a:t>
          </a:r>
          <a:r>
            <a:rPr lang="en-US" sz="1000" baseline="0"/>
            <a:t> </a:t>
          </a:r>
        </a:p>
        <a:p>
          <a:r>
            <a:rPr lang="en-US" sz="1000" baseline="0"/>
            <a:t>1) CNMC receives a set quarterly payment that does not reflect claims utilization </a:t>
          </a:r>
        </a:p>
        <a:p>
          <a:r>
            <a:rPr lang="en-US" sz="1000" baseline="0"/>
            <a:t>2) VCU MCO payments include payments for Community Memorial Hospital; DMAS does not make FFS payments for Community Memorial Hospital</a:t>
          </a:r>
        </a:p>
        <a:p>
          <a:r>
            <a:rPr lang="en-US" sz="1000" baseline="0"/>
            <a:t>3) Payments are made after the end of each quarter</a:t>
          </a:r>
        </a:p>
        <a:p>
          <a:endParaRPr lang="en-US" sz="1000" baseline="0"/>
        </a:p>
        <a:p>
          <a:r>
            <a:rPr lang="en-US" sz="1000" baseline="0"/>
            <a:t>Source: Physician Supplemental Payment Summary Reports from Jan - Sep 2019. Totals reflect payments through September 2019.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A2" sqref="A2:XFD2"/>
    </sheetView>
  </sheetViews>
  <sheetFormatPr defaultRowHeight="15" x14ac:dyDescent="0.25"/>
  <cols>
    <col min="1" max="1" width="19.28515625" customWidth="1"/>
    <col min="2" max="13" width="11.7109375" customWidth="1"/>
    <col min="14" max="14" width="15" bestFit="1" customWidth="1"/>
  </cols>
  <sheetData>
    <row r="1" spans="1:14" ht="18.75" x14ac:dyDescent="0.3">
      <c r="B1" s="4" t="s">
        <v>18</v>
      </c>
    </row>
    <row r="3" spans="1:14" ht="15.75" x14ac:dyDescent="0.25">
      <c r="B3" s="2" t="s">
        <v>12</v>
      </c>
    </row>
    <row r="4" spans="1:14" x14ac:dyDescent="0.25">
      <c r="B4" s="13" t="s">
        <v>7</v>
      </c>
      <c r="C4" s="14"/>
      <c r="D4" s="15"/>
      <c r="E4" s="13" t="s">
        <v>8</v>
      </c>
      <c r="F4" s="14"/>
      <c r="G4" s="15"/>
      <c r="H4" s="13" t="s">
        <v>9</v>
      </c>
      <c r="I4" s="14"/>
      <c r="J4" s="15"/>
      <c r="K4" s="13" t="s">
        <v>20</v>
      </c>
      <c r="L4" s="14"/>
      <c r="M4" s="15"/>
    </row>
    <row r="5" spans="1:14" ht="51.75" x14ac:dyDescent="0.25">
      <c r="A5" s="7" t="s">
        <v>0</v>
      </c>
      <c r="B5" s="1" t="s">
        <v>5</v>
      </c>
      <c r="C5" s="1" t="s">
        <v>6</v>
      </c>
      <c r="D5" s="1" t="s">
        <v>4</v>
      </c>
      <c r="E5" s="1" t="s">
        <v>5</v>
      </c>
      <c r="F5" s="1" t="s">
        <v>6</v>
      </c>
      <c r="G5" s="1" t="s">
        <v>4</v>
      </c>
      <c r="H5" s="1" t="s">
        <v>5</v>
      </c>
      <c r="I5" s="1" t="s">
        <v>6</v>
      </c>
      <c r="J5" s="1" t="s">
        <v>4</v>
      </c>
      <c r="K5" s="1" t="s">
        <v>5</v>
      </c>
      <c r="L5" s="1" t="s">
        <v>6</v>
      </c>
      <c r="M5" s="1" t="s">
        <v>4</v>
      </c>
      <c r="N5" s="8" t="s">
        <v>21</v>
      </c>
    </row>
    <row r="6" spans="1:14" x14ac:dyDescent="0.25">
      <c r="A6" s="3" t="s">
        <v>10</v>
      </c>
      <c r="B6" s="11">
        <v>1071738.2626824826</v>
      </c>
      <c r="C6" s="11">
        <v>12729.35345817931</v>
      </c>
      <c r="D6" s="11">
        <v>1084467.616140662</v>
      </c>
      <c r="E6" s="11">
        <v>874122.74858186534</v>
      </c>
      <c r="F6" s="11">
        <v>8812.7266218659042</v>
      </c>
      <c r="G6" s="11">
        <v>882935.47520373121</v>
      </c>
      <c r="H6" s="11">
        <v>697323.49439096916</v>
      </c>
      <c r="I6" s="11">
        <v>11787.819102768368</v>
      </c>
      <c r="J6" s="11">
        <v>709111.31349373749</v>
      </c>
      <c r="K6" s="11">
        <f>B6+E6+H6</f>
        <v>2643184.5056553171</v>
      </c>
      <c r="L6" s="11">
        <f t="shared" ref="L6:M6" si="0">C6+F6+I6</f>
        <v>33329.899182813577</v>
      </c>
      <c r="M6" s="11">
        <f t="shared" si="0"/>
        <v>2676514.4048381308</v>
      </c>
      <c r="N6" s="9">
        <v>1.78</v>
      </c>
    </row>
    <row r="7" spans="1:14" x14ac:dyDescent="0.25">
      <c r="A7" s="3" t="s">
        <v>1</v>
      </c>
      <c r="B7" s="11">
        <v>194190.26964313851</v>
      </c>
      <c r="C7" s="11">
        <v>35810.674727091246</v>
      </c>
      <c r="D7" s="11">
        <v>230000.94437022976</v>
      </c>
      <c r="E7" s="11">
        <v>167186.98552960658</v>
      </c>
      <c r="F7" s="11">
        <v>132540.17398960795</v>
      </c>
      <c r="G7" s="11">
        <v>299727.15951921453</v>
      </c>
      <c r="H7" s="11">
        <v>124058.95766997527</v>
      </c>
      <c r="I7" s="11">
        <v>117304.64463287785</v>
      </c>
      <c r="J7" s="11">
        <v>241363.60230285313</v>
      </c>
      <c r="K7" s="11">
        <f t="shared" ref="K7:K11" si="1">B7+E7+H7</f>
        <v>485436.21284272033</v>
      </c>
      <c r="L7" s="11">
        <f t="shared" ref="L7:L11" si="2">C7+F7+I7</f>
        <v>285655.49334957707</v>
      </c>
      <c r="M7" s="11">
        <f t="shared" ref="M7:M11" si="3">D7+G7+J7</f>
        <v>771091.7061922974</v>
      </c>
      <c r="N7" s="9">
        <v>1.45</v>
      </c>
    </row>
    <row r="8" spans="1:14" x14ac:dyDescent="0.25">
      <c r="A8" s="3" t="s">
        <v>2</v>
      </c>
      <c r="B8" s="11">
        <v>2591198.3368072477</v>
      </c>
      <c r="C8" s="11">
        <v>1060294.0832235606</v>
      </c>
      <c r="D8" s="11">
        <v>3651492.4200308081</v>
      </c>
      <c r="E8" s="11">
        <v>1922258.5087905398</v>
      </c>
      <c r="F8" s="11">
        <v>1743713.8080949257</v>
      </c>
      <c r="G8" s="11">
        <v>3665972.3168854658</v>
      </c>
      <c r="H8" s="11">
        <v>1712549.9796137817</v>
      </c>
      <c r="I8" s="11">
        <v>1540308.2835810452</v>
      </c>
      <c r="J8" s="11">
        <v>3252858.2631948269</v>
      </c>
      <c r="K8" s="11">
        <f t="shared" si="1"/>
        <v>6226006.8252115697</v>
      </c>
      <c r="L8" s="11">
        <f t="shared" si="2"/>
        <v>4344316.1748995315</v>
      </c>
      <c r="M8" s="11">
        <f t="shared" si="3"/>
        <v>10570323.000111101</v>
      </c>
      <c r="N8" s="9">
        <v>2.58</v>
      </c>
    </row>
    <row r="9" spans="1:14" x14ac:dyDescent="0.25">
      <c r="A9" s="3" t="s">
        <v>3</v>
      </c>
      <c r="B9" s="11">
        <v>3097780.5134377847</v>
      </c>
      <c r="C9" s="11">
        <v>642884.0233533571</v>
      </c>
      <c r="D9" s="11">
        <v>3740664.5367911421</v>
      </c>
      <c r="E9" s="11">
        <v>2664588.0247455072</v>
      </c>
      <c r="F9" s="11">
        <v>2400480.5945433518</v>
      </c>
      <c r="G9" s="11">
        <v>5065068.619288859</v>
      </c>
      <c r="H9" s="11">
        <v>2872504.4586327653</v>
      </c>
      <c r="I9" s="11">
        <v>2673388.0252997237</v>
      </c>
      <c r="J9" s="11">
        <v>5545892.4839324895</v>
      </c>
      <c r="K9" s="11">
        <f t="shared" si="1"/>
        <v>8634872.9968160577</v>
      </c>
      <c r="L9" s="11">
        <f t="shared" si="2"/>
        <v>5716752.6431964319</v>
      </c>
      <c r="M9" s="11">
        <f t="shared" si="3"/>
        <v>14351625.64001249</v>
      </c>
      <c r="N9" s="9">
        <v>2.58</v>
      </c>
    </row>
    <row r="10" spans="1:14" x14ac:dyDescent="0.25">
      <c r="A10" s="3" t="s">
        <v>11</v>
      </c>
      <c r="B10" s="11"/>
      <c r="C10" s="11"/>
      <c r="D10" s="11">
        <v>137750</v>
      </c>
      <c r="E10" s="11"/>
      <c r="F10" s="11"/>
      <c r="G10" s="11">
        <v>137750</v>
      </c>
      <c r="H10" s="11"/>
      <c r="I10" s="11"/>
      <c r="J10" s="11">
        <v>137750</v>
      </c>
      <c r="K10" s="11"/>
      <c r="L10" s="11"/>
      <c r="M10" s="11">
        <f t="shared" si="3"/>
        <v>413250</v>
      </c>
      <c r="N10" s="10" t="s">
        <v>19</v>
      </c>
    </row>
    <row r="11" spans="1:14" x14ac:dyDescent="0.25">
      <c r="A11" s="3" t="s">
        <v>15</v>
      </c>
      <c r="B11" s="11">
        <f>SUM(B6:B10)</f>
        <v>6954907.3825706542</v>
      </c>
      <c r="C11" s="11">
        <f t="shared" ref="C11:J11" si="4">SUM(C6:C10)</f>
        <v>1751718.1347621882</v>
      </c>
      <c r="D11" s="11">
        <f t="shared" si="4"/>
        <v>8844375.5173328407</v>
      </c>
      <c r="E11" s="11">
        <f t="shared" si="4"/>
        <v>5628156.2676475188</v>
      </c>
      <c r="F11" s="11">
        <f t="shared" si="4"/>
        <v>4285547.3032497512</v>
      </c>
      <c r="G11" s="11">
        <f t="shared" si="4"/>
        <v>10051453.57089727</v>
      </c>
      <c r="H11" s="11">
        <f t="shared" si="4"/>
        <v>5406436.8903074916</v>
      </c>
      <c r="I11" s="11">
        <f t="shared" si="4"/>
        <v>4342788.7726164153</v>
      </c>
      <c r="J11" s="11">
        <f t="shared" si="4"/>
        <v>9886975.662923906</v>
      </c>
      <c r="K11" s="11">
        <f t="shared" si="1"/>
        <v>17989500.540525667</v>
      </c>
      <c r="L11" s="11">
        <f t="shared" si="2"/>
        <v>10380054.210628355</v>
      </c>
      <c r="M11" s="11">
        <f t="shared" si="3"/>
        <v>28782804.751154017</v>
      </c>
    </row>
    <row r="13" spans="1:14" ht="15.75" x14ac:dyDescent="0.25">
      <c r="B13" s="2" t="s">
        <v>13</v>
      </c>
    </row>
    <row r="14" spans="1:14" x14ac:dyDescent="0.25">
      <c r="B14" s="13" t="s">
        <v>7</v>
      </c>
      <c r="C14" s="14"/>
      <c r="D14" s="15"/>
      <c r="E14" s="13" t="s">
        <v>8</v>
      </c>
      <c r="F14" s="14"/>
      <c r="G14" s="15"/>
      <c r="H14" s="13" t="s">
        <v>9</v>
      </c>
      <c r="I14" s="14"/>
      <c r="J14" s="15"/>
      <c r="K14" s="13" t="s">
        <v>20</v>
      </c>
      <c r="L14" s="14"/>
      <c r="M14" s="15"/>
    </row>
    <row r="15" spans="1:14" ht="39" x14ac:dyDescent="0.25">
      <c r="A15" s="7" t="s">
        <v>0</v>
      </c>
      <c r="B15" s="1" t="s">
        <v>5</v>
      </c>
      <c r="C15" s="1" t="s">
        <v>6</v>
      </c>
      <c r="D15" s="1" t="s">
        <v>4</v>
      </c>
      <c r="E15" s="1" t="s">
        <v>5</v>
      </c>
      <c r="F15" s="1" t="s">
        <v>6</v>
      </c>
      <c r="G15" s="1" t="s">
        <v>4</v>
      </c>
      <c r="H15" s="1" t="s">
        <v>5</v>
      </c>
      <c r="I15" s="1" t="s">
        <v>6</v>
      </c>
      <c r="J15" s="1" t="s">
        <v>4</v>
      </c>
      <c r="K15" s="1" t="s">
        <v>5</v>
      </c>
      <c r="L15" s="1" t="s">
        <v>6</v>
      </c>
      <c r="M15" s="1" t="s">
        <v>4</v>
      </c>
      <c r="N15" s="8" t="s">
        <v>22</v>
      </c>
    </row>
    <row r="16" spans="1:14" x14ac:dyDescent="0.25">
      <c r="A16" s="3" t="s">
        <v>1</v>
      </c>
      <c r="B16" s="11">
        <v>1319623.08</v>
      </c>
      <c r="C16" s="11">
        <v>118790.23</v>
      </c>
      <c r="D16" s="11">
        <v>1438413.31</v>
      </c>
      <c r="E16" s="11">
        <v>1485108.2700000023</v>
      </c>
      <c r="F16" s="11">
        <v>372272.73999999935</v>
      </c>
      <c r="G16" s="11">
        <v>1857381.0100000016</v>
      </c>
      <c r="H16" s="11">
        <v>1453842.59</v>
      </c>
      <c r="I16" s="11">
        <v>513175.59</v>
      </c>
      <c r="J16" s="11">
        <v>1967018.18</v>
      </c>
      <c r="K16" s="11">
        <f t="shared" ref="K16:K17" si="5">B16+E16+H16</f>
        <v>4258573.9400000023</v>
      </c>
      <c r="L16" s="11">
        <f t="shared" ref="L16:L17" si="6">C16+F16+I16</f>
        <v>1004238.5599999994</v>
      </c>
      <c r="M16" s="11">
        <f t="shared" ref="M16:M17" si="7">D16+G16+J16</f>
        <v>5262812.5000000019</v>
      </c>
      <c r="N16" s="9">
        <v>1.76</v>
      </c>
    </row>
    <row r="17" spans="1:14" x14ac:dyDescent="0.25">
      <c r="A17" s="3" t="s">
        <v>2</v>
      </c>
      <c r="B17" s="11">
        <v>14846307.310000001</v>
      </c>
      <c r="C17" s="11">
        <v>1677981.06</v>
      </c>
      <c r="D17" s="11">
        <v>16524288.369999999</v>
      </c>
      <c r="E17" s="11">
        <v>14041717.279999992</v>
      </c>
      <c r="F17" s="11">
        <v>4224948.910000002</v>
      </c>
      <c r="G17" s="11">
        <v>18266666.189999994</v>
      </c>
      <c r="H17" s="11">
        <v>14989368.119999999</v>
      </c>
      <c r="I17" s="11">
        <v>5600338.6799999997</v>
      </c>
      <c r="J17" s="11">
        <v>20589706.800000001</v>
      </c>
      <c r="K17" s="11">
        <f t="shared" si="5"/>
        <v>43877392.709999993</v>
      </c>
      <c r="L17" s="11">
        <f t="shared" si="6"/>
        <v>11503268.650000002</v>
      </c>
      <c r="M17" s="11">
        <f t="shared" si="7"/>
        <v>55380661.359999999</v>
      </c>
      <c r="N17" s="9">
        <v>3.85</v>
      </c>
    </row>
    <row r="18" spans="1:14" x14ac:dyDescent="0.25">
      <c r="A18" s="3" t="s">
        <v>3</v>
      </c>
      <c r="B18" s="11">
        <v>17291380.789999999</v>
      </c>
      <c r="C18" s="11">
        <v>1815279.7599999998</v>
      </c>
      <c r="D18" s="11">
        <v>19106660.550000001</v>
      </c>
      <c r="E18" s="11">
        <v>9090013.4999999944</v>
      </c>
      <c r="F18" s="11">
        <v>2457980.8499999992</v>
      </c>
      <c r="G18" s="11">
        <v>11547994.349999994</v>
      </c>
      <c r="H18" s="11">
        <v>3494620.59</v>
      </c>
      <c r="I18" s="11">
        <v>829296.44</v>
      </c>
      <c r="J18" s="11">
        <v>4323917.0299999993</v>
      </c>
      <c r="K18" s="11">
        <v>29876014.879999995</v>
      </c>
      <c r="L18" s="11">
        <v>5102557.05</v>
      </c>
      <c r="M18" s="11">
        <v>34978571.929999992</v>
      </c>
      <c r="N18" s="9">
        <v>3.85</v>
      </c>
    </row>
    <row r="19" spans="1:14" x14ac:dyDescent="0.25">
      <c r="A19" s="3" t="s">
        <v>14</v>
      </c>
      <c r="B19" s="11">
        <f>SUM(B16:B18)</f>
        <v>33457311.18</v>
      </c>
      <c r="C19" s="11">
        <f t="shared" ref="C19:M19" si="8">SUM(C16:C18)</f>
        <v>3612051.05</v>
      </c>
      <c r="D19" s="11">
        <f t="shared" si="8"/>
        <v>37069362.230000004</v>
      </c>
      <c r="E19" s="11">
        <f t="shared" si="8"/>
        <v>24616839.04999999</v>
      </c>
      <c r="F19" s="11">
        <f t="shared" si="8"/>
        <v>7055202.5</v>
      </c>
      <c r="G19" s="11">
        <f t="shared" si="8"/>
        <v>31672041.54999999</v>
      </c>
      <c r="H19" s="11">
        <f t="shared" si="8"/>
        <v>19937831.299999997</v>
      </c>
      <c r="I19" s="11">
        <f t="shared" si="8"/>
        <v>6942810.709999999</v>
      </c>
      <c r="J19" s="11">
        <f t="shared" si="8"/>
        <v>26880642.009999998</v>
      </c>
      <c r="K19" s="11">
        <f t="shared" si="8"/>
        <v>78011981.530000001</v>
      </c>
      <c r="L19" s="11">
        <f t="shared" si="8"/>
        <v>17610064.260000002</v>
      </c>
      <c r="M19" s="11">
        <f t="shared" si="8"/>
        <v>95622045.789999992</v>
      </c>
    </row>
    <row r="21" spans="1:14" ht="15.75" x14ac:dyDescent="0.25">
      <c r="B21" s="2" t="s">
        <v>16</v>
      </c>
    </row>
    <row r="22" spans="1:14" x14ac:dyDescent="0.25">
      <c r="B22" s="13" t="s">
        <v>7</v>
      </c>
      <c r="C22" s="14"/>
      <c r="D22" s="15"/>
      <c r="E22" s="13" t="s">
        <v>8</v>
      </c>
      <c r="F22" s="14"/>
      <c r="G22" s="15"/>
      <c r="H22" s="13" t="s">
        <v>9</v>
      </c>
      <c r="I22" s="14"/>
      <c r="J22" s="15"/>
      <c r="K22" s="13" t="s">
        <v>20</v>
      </c>
      <c r="L22" s="14"/>
      <c r="M22" s="15"/>
    </row>
    <row r="23" spans="1:14" x14ac:dyDescent="0.25">
      <c r="A23" s="7" t="s">
        <v>0</v>
      </c>
      <c r="B23" s="1" t="s">
        <v>5</v>
      </c>
      <c r="C23" s="1" t="s">
        <v>6</v>
      </c>
      <c r="D23" s="1" t="s">
        <v>4</v>
      </c>
      <c r="E23" s="1" t="s">
        <v>5</v>
      </c>
      <c r="F23" s="1" t="s">
        <v>6</v>
      </c>
      <c r="G23" s="1" t="s">
        <v>4</v>
      </c>
      <c r="H23" s="1" t="s">
        <v>5</v>
      </c>
      <c r="I23" s="1" t="s">
        <v>6</v>
      </c>
      <c r="J23" s="1" t="s">
        <v>4</v>
      </c>
      <c r="K23" s="1" t="s">
        <v>5</v>
      </c>
      <c r="L23" s="1" t="s">
        <v>6</v>
      </c>
      <c r="M23" s="1" t="s">
        <v>4</v>
      </c>
    </row>
    <row r="24" spans="1:14" x14ac:dyDescent="0.25">
      <c r="A24" s="5" t="s">
        <v>10</v>
      </c>
      <c r="B24" s="11">
        <f t="shared" ref="B24:M24" si="9">B6</f>
        <v>1071738.2626824826</v>
      </c>
      <c r="C24" s="11">
        <f t="shared" si="9"/>
        <v>12729.35345817931</v>
      </c>
      <c r="D24" s="11">
        <f t="shared" si="9"/>
        <v>1084467.616140662</v>
      </c>
      <c r="E24" s="11">
        <f t="shared" si="9"/>
        <v>874122.74858186534</v>
      </c>
      <c r="F24" s="11">
        <f t="shared" si="9"/>
        <v>8812.7266218659042</v>
      </c>
      <c r="G24" s="11">
        <f t="shared" si="9"/>
        <v>882935.47520373121</v>
      </c>
      <c r="H24" s="11">
        <f t="shared" si="9"/>
        <v>697323.49439096916</v>
      </c>
      <c r="I24" s="11">
        <f t="shared" si="9"/>
        <v>11787.819102768368</v>
      </c>
      <c r="J24" s="11">
        <f t="shared" si="9"/>
        <v>709111.31349373749</v>
      </c>
      <c r="K24" s="11">
        <f t="shared" si="9"/>
        <v>2643184.5056553171</v>
      </c>
      <c r="L24" s="11">
        <f t="shared" si="9"/>
        <v>33329.899182813577</v>
      </c>
      <c r="M24" s="11">
        <f t="shared" si="9"/>
        <v>2676514.4048381308</v>
      </c>
    </row>
    <row r="25" spans="1:14" x14ac:dyDescent="0.25">
      <c r="A25" s="5" t="s">
        <v>1</v>
      </c>
      <c r="B25" s="11">
        <f t="shared" ref="B25:M25" si="10">B7+B16</f>
        <v>1513813.3496431387</v>
      </c>
      <c r="C25" s="11">
        <f t="shared" si="10"/>
        <v>154600.90472709126</v>
      </c>
      <c r="D25" s="11">
        <f t="shared" si="10"/>
        <v>1668414.2543702298</v>
      </c>
      <c r="E25" s="11">
        <f t="shared" si="10"/>
        <v>1652295.255529609</v>
      </c>
      <c r="F25" s="11">
        <f t="shared" si="10"/>
        <v>504812.9139896073</v>
      </c>
      <c r="G25" s="11">
        <f t="shared" si="10"/>
        <v>2157108.1695192163</v>
      </c>
      <c r="H25" s="11">
        <f t="shared" si="10"/>
        <v>1577901.5476699753</v>
      </c>
      <c r="I25" s="11">
        <f t="shared" si="10"/>
        <v>630480.23463287787</v>
      </c>
      <c r="J25" s="11">
        <f t="shared" si="10"/>
        <v>2208381.7823028532</v>
      </c>
      <c r="K25" s="11">
        <f t="shared" si="10"/>
        <v>4744010.1528427228</v>
      </c>
      <c r="L25" s="11">
        <f t="shared" si="10"/>
        <v>1289894.0533495764</v>
      </c>
      <c r="M25" s="11">
        <f t="shared" si="10"/>
        <v>6033904.2061922997</v>
      </c>
    </row>
    <row r="26" spans="1:14" x14ac:dyDescent="0.25">
      <c r="A26" s="5" t="s">
        <v>2</v>
      </c>
      <c r="B26" s="11">
        <f t="shared" ref="B26:M26" si="11">B8+B17</f>
        <v>17437505.64680725</v>
      </c>
      <c r="C26" s="11">
        <f t="shared" si="11"/>
        <v>2738275.1432235604</v>
      </c>
      <c r="D26" s="11">
        <f t="shared" si="11"/>
        <v>20175780.790030807</v>
      </c>
      <c r="E26" s="11">
        <f t="shared" si="11"/>
        <v>15963975.788790531</v>
      </c>
      <c r="F26" s="11">
        <f t="shared" si="11"/>
        <v>5968662.7180949282</v>
      </c>
      <c r="G26" s="11">
        <f t="shared" si="11"/>
        <v>21932638.506885462</v>
      </c>
      <c r="H26" s="11">
        <f t="shared" si="11"/>
        <v>16701918.09961378</v>
      </c>
      <c r="I26" s="11">
        <f t="shared" si="11"/>
        <v>7140646.9635810452</v>
      </c>
      <c r="J26" s="11">
        <f t="shared" si="11"/>
        <v>23842565.063194826</v>
      </c>
      <c r="K26" s="11">
        <f t="shared" si="11"/>
        <v>50103399.535211563</v>
      </c>
      <c r="L26" s="11">
        <f t="shared" si="11"/>
        <v>15847584.824899534</v>
      </c>
      <c r="M26" s="11">
        <f t="shared" si="11"/>
        <v>65950984.360111102</v>
      </c>
    </row>
    <row r="27" spans="1:14" x14ac:dyDescent="0.25">
      <c r="A27" s="5" t="s">
        <v>3</v>
      </c>
      <c r="B27" s="11">
        <f>B18+B9</f>
        <v>20389161.303437784</v>
      </c>
      <c r="C27" s="11">
        <f t="shared" ref="C27:M27" si="12">C18+C9</f>
        <v>2458163.7833533566</v>
      </c>
      <c r="D27" s="11">
        <f t="shared" si="12"/>
        <v>22847325.086791143</v>
      </c>
      <c r="E27" s="11">
        <f t="shared" si="12"/>
        <v>11754601.524745502</v>
      </c>
      <c r="F27" s="11">
        <f t="shared" si="12"/>
        <v>4858461.4445433505</v>
      </c>
      <c r="G27" s="11">
        <f t="shared" si="12"/>
        <v>16613062.969288852</v>
      </c>
      <c r="H27" s="11">
        <f t="shared" si="12"/>
        <v>6367125.0486327652</v>
      </c>
      <c r="I27" s="11">
        <f t="shared" si="12"/>
        <v>3502684.4652997237</v>
      </c>
      <c r="J27" s="11">
        <f t="shared" si="12"/>
        <v>9869809.5139324889</v>
      </c>
      <c r="K27" s="11">
        <f t="shared" si="12"/>
        <v>38510887.876816049</v>
      </c>
      <c r="L27" s="11">
        <f t="shared" si="12"/>
        <v>10819309.693196431</v>
      </c>
      <c r="M27" s="11">
        <f t="shared" si="12"/>
        <v>49330197.57001248</v>
      </c>
    </row>
    <row r="28" spans="1:14" x14ac:dyDescent="0.25">
      <c r="A28" s="5" t="s">
        <v>17</v>
      </c>
      <c r="B28" s="11"/>
      <c r="C28" s="11"/>
      <c r="D28" s="11">
        <f>D10</f>
        <v>137750</v>
      </c>
      <c r="E28" s="11"/>
      <c r="F28" s="11"/>
      <c r="G28" s="11">
        <f>G10</f>
        <v>137750</v>
      </c>
      <c r="H28" s="11"/>
      <c r="I28" s="11"/>
      <c r="J28" s="11">
        <f>J10</f>
        <v>137750</v>
      </c>
      <c r="K28" s="11"/>
      <c r="L28" s="11"/>
      <c r="M28" s="11">
        <f>M10</f>
        <v>413250</v>
      </c>
    </row>
    <row r="29" spans="1:14" x14ac:dyDescent="0.25">
      <c r="A29" s="6" t="s">
        <v>4</v>
      </c>
      <c r="B29" s="12">
        <f t="shared" ref="B29:M29" si="13">B11+B19</f>
        <v>40412218.562570654</v>
      </c>
      <c r="C29" s="12">
        <f t="shared" si="13"/>
        <v>5363769.1847621882</v>
      </c>
      <c r="D29" s="12">
        <f t="shared" si="13"/>
        <v>45913737.747332841</v>
      </c>
      <c r="E29" s="12">
        <f t="shared" si="13"/>
        <v>30244995.317647509</v>
      </c>
      <c r="F29" s="12">
        <f t="shared" si="13"/>
        <v>11340749.80324975</v>
      </c>
      <c r="G29" s="12">
        <f t="shared" si="13"/>
        <v>41723495.120897263</v>
      </c>
      <c r="H29" s="12">
        <f t="shared" si="13"/>
        <v>25344268.190307491</v>
      </c>
      <c r="I29" s="12">
        <f t="shared" si="13"/>
        <v>11285599.482616413</v>
      </c>
      <c r="J29" s="12">
        <f t="shared" si="13"/>
        <v>36767617.672923908</v>
      </c>
      <c r="K29" s="12">
        <f t="shared" si="13"/>
        <v>96001482.070525676</v>
      </c>
      <c r="L29" s="12">
        <f t="shared" si="13"/>
        <v>27990118.470628358</v>
      </c>
      <c r="M29" s="12">
        <f t="shared" si="13"/>
        <v>124404850.54115401</v>
      </c>
    </row>
  </sheetData>
  <mergeCells count="12">
    <mergeCell ref="K14:M14"/>
    <mergeCell ref="K4:M4"/>
    <mergeCell ref="B22:D22"/>
    <mergeCell ref="E22:G22"/>
    <mergeCell ref="H22:J22"/>
    <mergeCell ref="K22:M22"/>
    <mergeCell ref="B4:D4"/>
    <mergeCell ref="E4:G4"/>
    <mergeCell ref="H4:J4"/>
    <mergeCell ref="B14:D14"/>
    <mergeCell ref="E14:G14"/>
    <mergeCell ref="H14:J14"/>
  </mergeCells>
  <pageMargins left="0.7" right="0.7" top="0.75" bottom="0.75" header="0.3" footer="0.3"/>
  <pageSetup scale="58" orientation="landscape" r:id="rId1"/>
  <headerFoot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MD Supplemental Jan-Sep 2019</vt:lpstr>
      <vt:lpstr>'MD Supplemental Jan-Sep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2019-12-17T19:42:06Z</dcterms:modified>
</cp:coreProperties>
</file>