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Webmaster\"/>
    </mc:Choice>
  </mc:AlternateContent>
  <bookViews>
    <workbookView xWindow="0" yWindow="0" windowWidth="25200" windowHeight="11472" tabRatio="737"/>
  </bookViews>
  <sheets>
    <sheet name="All Plans YTD" sheetId="53" r:id="rId1"/>
    <sheet name="JUL-SEP 2021" sheetId="54" r:id="rId2"/>
    <sheet name="OCT-DEC 2021" sheetId="55" state="hidden" r:id="rId3"/>
    <sheet name="JAN-MAR 2022" sheetId="52" state="hidden" r:id="rId4"/>
    <sheet name="APR-JUN 2022" sheetId="4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3">#REF!</definedName>
    <definedName name="_ppm1">#REF!</definedName>
    <definedName name="_ppm2" localSheetId="0">#REF!</definedName>
    <definedName name="_ppm2" localSheetId="3">#REF!</definedName>
    <definedName name="_ppm2">#REF!</definedName>
    <definedName name="_RES3" localSheetId="0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3">#REF!</definedName>
    <definedName name="AA_FY15_CHILD">#REF!</definedName>
    <definedName name="ABAD_FY14" localSheetId="0">#REF!</definedName>
    <definedName name="ABAD_FY14" localSheetId="3">#REF!</definedName>
    <definedName name="ABAD_FY14">#REF!</definedName>
    <definedName name="ABAD_FY15" localSheetId="0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3">#REF!</definedName>
    <definedName name="acis">#REF!</definedName>
    <definedName name="acis1" localSheetId="0">#REF!</definedName>
    <definedName name="acis1" localSheetId="3">#REF!</definedName>
    <definedName name="acis1">#REF!</definedName>
    <definedName name="acis2" localSheetId="0">#REF!</definedName>
    <definedName name="acis2" localSheetId="3">#REF!</definedName>
    <definedName name="acis2">#REF!</definedName>
    <definedName name="acis3" localSheetId="0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3">#REF!</definedName>
    <definedName name="AnemiaofCA_grate">#REF!</definedName>
    <definedName name="annual" localSheetId="0">#REF!</definedName>
    <definedName name="annual" localSheetId="3">#REF!</definedName>
    <definedName name="annual">#REF!</definedName>
    <definedName name="Aranesp_PSR" localSheetId="0">#REF!</definedName>
    <definedName name="Aranesp_PSR" localSheetId="3">#REF!</definedName>
    <definedName name="Aranesp_PSR">#REF!</definedName>
    <definedName name="area02" localSheetId="0">#REF!</definedName>
    <definedName name="area02" localSheetId="3">#REF!</definedName>
    <definedName name="area02">#REF!</definedName>
    <definedName name="area2" localSheetId="0">#REF!</definedName>
    <definedName name="area2" localSheetId="3">#REF!</definedName>
    <definedName name="area2">#REF!</definedName>
    <definedName name="area3" localSheetId="0">#REF!</definedName>
    <definedName name="area3" localSheetId="3">#REF!</definedName>
    <definedName name="area3">#REF!</definedName>
    <definedName name="areashwodc" localSheetId="0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3">#REF!</definedName>
    <definedName name="CA_Attain">#REF!</definedName>
    <definedName name="CAGrp" localSheetId="0">#REF!</definedName>
    <definedName name="CAGrp" localSheetId="3">#REF!</definedName>
    <definedName name="CAGrp">#REF!</definedName>
    <definedName name="CAGrpRent" localSheetId="0">#REF!</definedName>
    <definedName name="CAGrpRent" localSheetId="3">#REF!</definedName>
    <definedName name="CAGrpRent">#REF!</definedName>
    <definedName name="CAInd" localSheetId="0">#REF!</definedName>
    <definedName name="CAInd" localSheetId="3">#REF!</definedName>
    <definedName name="CAInd">#REF!</definedName>
    <definedName name="CAInd2" localSheetId="0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3">#REF!</definedName>
    <definedName name="ClinicalTeam">#REF!</definedName>
    <definedName name="cn" localSheetId="0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3">#REF!</definedName>
    <definedName name="COGrp">#REF!</definedName>
    <definedName name="COInd" localSheetId="0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3">#REF!</definedName>
    <definedName name="cs_alignment">#REF!</definedName>
    <definedName name="cs_terr" localSheetId="0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3">#REF!</definedName>
    <definedName name="CTGrp">#REF!</definedName>
    <definedName name="CTInd" localSheetId="0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3">#REF!</definedName>
    <definedName name="DrugCount">#REF!</definedName>
    <definedName name="drugs" localSheetId="0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3">#REF!</definedName>
    <definedName name="elig">#REF!</definedName>
    <definedName name="ELIG_MM_SFY08_CY10Q3" localSheetId="0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3">#REF!</definedName>
    <definedName name="Epogen_ASP">#REF!</definedName>
    <definedName name="Epogen_AWP" localSheetId="0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3">#REF!</definedName>
    <definedName name="Field_1">#REF!</definedName>
    <definedName name="Field_2" localSheetId="0">#REF!</definedName>
    <definedName name="Field_2" localSheetId="3">#REF!</definedName>
    <definedName name="Field_2">#REF!</definedName>
    <definedName name="Field_3" localSheetId="0">#REF!</definedName>
    <definedName name="Field_3" localSheetId="3">#REF!</definedName>
    <definedName name="Field_3">#REF!</definedName>
    <definedName name="Field_4" localSheetId="0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3">#REF!</definedName>
    <definedName name="final">#REF!</definedName>
    <definedName name="Final_COS_Crosswalk" localSheetId="0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3">#REF!</definedName>
    <definedName name="Format">#REF!</definedName>
    <definedName name="FormatUpdate" localSheetId="0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3">#REF!</definedName>
    <definedName name="GAGrp">#REF!</definedName>
    <definedName name="GAInd" localSheetId="0">#REF!</definedName>
    <definedName name="GAInd" localSheetId="3">#REF!</definedName>
    <definedName name="GAInd">#REF!</definedName>
    <definedName name="gem" localSheetId="0">#REF!</definedName>
    <definedName name="gem" localSheetId="3">#REF!</definedName>
    <definedName name="gem">#REF!</definedName>
    <definedName name="geminc" localSheetId="0">#REF!</definedName>
    <definedName name="geminc" localSheetId="3">#REF!</definedName>
    <definedName name="geminc">#REF!</definedName>
    <definedName name="gemrank" localSheetId="0">#REF!</definedName>
    <definedName name="gemrank" localSheetId="3">#REF!</definedName>
    <definedName name="gemrank">#REF!</definedName>
    <definedName name="gemter" localSheetId="0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3">#REF!</definedName>
    <definedName name="HCS_Neulasta_Attt">#REF!</definedName>
    <definedName name="high" localSheetId="0">#REF!</definedName>
    <definedName name="high" localSheetId="3">#REF!</definedName>
    <definedName name="high">#REF!</definedName>
    <definedName name="Hlink" localSheetId="0">#REF!</definedName>
    <definedName name="Hlink" localSheetId="3">#REF!</definedName>
    <definedName name="Hlink">#REF!</definedName>
    <definedName name="HSF" localSheetId="0">#REF!</definedName>
    <definedName name="HSF" localSheetId="3">#REF!</definedName>
    <definedName name="HSF">#REF!</definedName>
    <definedName name="HSF_Summary" localSheetId="0">#REF!</definedName>
    <definedName name="HSF_Summary" localSheetId="3">#REF!</definedName>
    <definedName name="HSF_Summary">#REF!</definedName>
    <definedName name="hsfincentive" localSheetId="0">#REF!</definedName>
    <definedName name="hsfincentive" localSheetId="3">#REF!</definedName>
    <definedName name="hsfincentive">#REF!</definedName>
    <definedName name="hsfterr" localSheetId="0">#REF!</definedName>
    <definedName name="hsfterr" localSheetId="3">#REF!</definedName>
    <definedName name="hsfterr">#REF!</definedName>
    <definedName name="hsm" localSheetId="0">#REF!</definedName>
    <definedName name="hsm" localSheetId="3">#REF!</definedName>
    <definedName name="hsm">#REF!</definedName>
    <definedName name="HSM_aranesp_Attain" localSheetId="0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3">#REF!</definedName>
    <definedName name="HSM_NNFran_Attain">#REF!</definedName>
    <definedName name="id" localSheetId="0">#REF!</definedName>
    <definedName name="id" localSheetId="3">#REF!</definedName>
    <definedName name="id">#REF!</definedName>
    <definedName name="incentive" localSheetId="0">#REF!</definedName>
    <definedName name="incentive" localSheetId="3">#REF!</definedName>
    <definedName name="incentive">#REF!</definedName>
    <definedName name="incremental" localSheetId="0">#REF!</definedName>
    <definedName name="incremental" localSheetId="3">#REF!</definedName>
    <definedName name="incremental">#REF!</definedName>
    <definedName name="Ind" localSheetId="0">#REF!</definedName>
    <definedName name="Ind" localSheetId="3">#REF!</definedName>
    <definedName name="Ind">#REF!</definedName>
    <definedName name="InformaticsTeam" localSheetId="0">#REF!</definedName>
    <definedName name="InformaticsTeam" localSheetId="3">#REF!</definedName>
    <definedName name="InformaticsTeam">#REF!</definedName>
    <definedName name="INGrp" localSheetId="0">#REF!</definedName>
    <definedName name="INGrp" localSheetId="3">#REF!</definedName>
    <definedName name="INGrp">#REF!</definedName>
    <definedName name="INInd" localSheetId="0">#REF!</definedName>
    <definedName name="INInd" localSheetId="3">#REF!</definedName>
    <definedName name="INInd">#REF!</definedName>
    <definedName name="Inst_COS_Crosswalk" localSheetId="0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3">#REF!</definedName>
    <definedName name="J3490_Dextrose">#REF!</definedName>
    <definedName name="July" localSheetId="0">#REF!</definedName>
    <definedName name="July" localSheetId="3">#REF!</definedName>
    <definedName name="July">#REF!</definedName>
    <definedName name="Key2_MM_Crosswalk" localSheetId="0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3">#REF!</definedName>
    <definedName name="Key4_MM_Crosswalk">#REF!</definedName>
    <definedName name="KYGrp" localSheetId="0">#REF!</definedName>
    <definedName name="KYGrp" localSheetId="3">#REF!</definedName>
    <definedName name="KYGrp">#REF!</definedName>
    <definedName name="KYInd" localSheetId="0">#REF!</definedName>
    <definedName name="KYInd" localSheetId="3">#REF!</definedName>
    <definedName name="KYInd">#REF!</definedName>
    <definedName name="label" localSheetId="0">#REF!</definedName>
    <definedName name="label" localSheetId="3">#REF!</definedName>
    <definedName name="label">#REF!</definedName>
    <definedName name="LE" localSheetId="0">#REF!</definedName>
    <definedName name="LE" localSheetId="3">#REF!</definedName>
    <definedName name="LE">#REF!</definedName>
    <definedName name="LIFC_FY14_Adult" localSheetId="0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3">#REF!</definedName>
    <definedName name="List">#REF!</definedName>
    <definedName name="list02" localSheetId="0">#REF!</definedName>
    <definedName name="list02" localSheetId="3">#REF!</definedName>
    <definedName name="list02">#REF!</definedName>
    <definedName name="list3" localSheetId="0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3">#REF!</definedName>
    <definedName name="listshwodc">#REF!</definedName>
    <definedName name="login_id" localSheetId="0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3">#REF!</definedName>
    <definedName name="mco">#REF!</definedName>
    <definedName name="mcorank" localSheetId="0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3">#REF!</definedName>
    <definedName name="medispan_output">#REF!</definedName>
    <definedName name="MEGrp" localSheetId="0">#REF!</definedName>
    <definedName name="MEGrp" localSheetId="3">#REF!</definedName>
    <definedName name="MEGrp">#REF!</definedName>
    <definedName name="MEInd" localSheetId="0">#REF!</definedName>
    <definedName name="MEInd" localSheetId="3">#REF!</definedName>
    <definedName name="MEInd">#REF!</definedName>
    <definedName name="MEMMO" localSheetId="0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3">#REF!</definedName>
    <definedName name="mid">#REF!</definedName>
    <definedName name="MKTCT" localSheetId="0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3">#REF!</definedName>
    <definedName name="MOGrp">#REF!</definedName>
    <definedName name="MOGrpHlth" localSheetId="0">#REF!</definedName>
    <definedName name="MOGrpHlth" localSheetId="3">#REF!</definedName>
    <definedName name="MOGrpHlth">#REF!</definedName>
    <definedName name="MOInd" localSheetId="0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3">#REF!</definedName>
    <definedName name="ND_COMPshare8">#REF!</definedName>
    <definedName name="NESP_ASP" localSheetId="0">#REF!</definedName>
    <definedName name="NESP_ASP" localSheetId="3">#REF!</definedName>
    <definedName name="NESP_ASP">#REF!</definedName>
    <definedName name="NESP_AWP" localSheetId="0">#REF!</definedName>
    <definedName name="NESP_AWP" localSheetId="3">#REF!</definedName>
    <definedName name="NESP_AWP">#REF!</definedName>
    <definedName name="neup" localSheetId="0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3">#REF!</definedName>
    <definedName name="new">#REF!</definedName>
    <definedName name="New_Codes" localSheetId="0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3">#REF!</definedName>
    <definedName name="NewDrugs_Prices2">#REF!</definedName>
    <definedName name="NHGrp" localSheetId="0">#REF!</definedName>
    <definedName name="NHGrp" localSheetId="3">#REF!</definedName>
    <definedName name="NHGrp">#REF!</definedName>
    <definedName name="NHInd" localSheetId="0">#REF!</definedName>
    <definedName name="NHInd" localSheetId="3">#REF!</definedName>
    <definedName name="NHInd">#REF!</definedName>
    <definedName name="NM_MAC" localSheetId="0">#REF!</definedName>
    <definedName name="NM_MAC" localSheetId="3">#REF!</definedName>
    <definedName name="NM_MAC">#REF!</definedName>
    <definedName name="NVGrp" localSheetId="0">#REF!</definedName>
    <definedName name="NVGrp" localSheetId="3">#REF!</definedName>
    <definedName name="NVGrp">#REF!</definedName>
    <definedName name="NVInd" localSheetId="0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3">#REF!</definedName>
    <definedName name="NYCity">#REF!</definedName>
    <definedName name="NYGrp" localSheetId="0">#REF!</definedName>
    <definedName name="NYGrp" localSheetId="3">#REF!</definedName>
    <definedName name="NYGrp">#REF!</definedName>
    <definedName name="NYInd" localSheetId="0">#REF!</definedName>
    <definedName name="NYInd" localSheetId="3">#REF!</definedName>
    <definedName name="NYInd">#REF!</definedName>
    <definedName name="NYState" localSheetId="0">#REF!</definedName>
    <definedName name="NYState" localSheetId="3">#REF!</definedName>
    <definedName name="NYState">#REF!</definedName>
    <definedName name="OBU" localSheetId="0">#REF!</definedName>
    <definedName name="OBU" localSheetId="3">#REF!</definedName>
    <definedName name="OBU">#REF!</definedName>
    <definedName name="OBU_Aranesp_attain" localSheetId="0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3">#REF!</definedName>
    <definedName name="Occupancy">#REF!</definedName>
    <definedName name="OHGrp" localSheetId="0">#REF!</definedName>
    <definedName name="OHGrp" localSheetId="3">#REF!</definedName>
    <definedName name="OHGrp">#REF!</definedName>
    <definedName name="OHInd" localSheetId="0">#REF!</definedName>
    <definedName name="OHInd" localSheetId="3">#REF!</definedName>
    <definedName name="OHInd">#REF!</definedName>
    <definedName name="old" localSheetId="0">#REF!</definedName>
    <definedName name="old" localSheetId="3">#REF!</definedName>
    <definedName name="old">#REF!</definedName>
    <definedName name="ONC_Mkt_Share1" localSheetId="0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3">#REF!</definedName>
    <definedName name="ONC_Mkt_Share8">#REF!</definedName>
    <definedName name="OncNetRev" localSheetId="0">#REF!</definedName>
    <definedName name="OncNetRev" localSheetId="3">#REF!</definedName>
    <definedName name="OncNetRev">#REF!</definedName>
    <definedName name="OncNPP" localSheetId="0">#REF!</definedName>
    <definedName name="OncNPP" localSheetId="3">#REF!</definedName>
    <definedName name="OncNPP">#REF!</definedName>
    <definedName name="OncROI" localSheetId="0">#REF!</definedName>
    <definedName name="OncROI" localSheetId="3">#REF!</definedName>
    <definedName name="OncROI">#REF!</definedName>
    <definedName name="OTHER_Mkt_Share1" localSheetId="0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3">#REF!</definedName>
    <definedName name="OTHER_Mkt_Share8">#REF!</definedName>
    <definedName name="p" localSheetId="0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3">#REF!</definedName>
    <definedName name="Pay_table">#REF!</definedName>
    <definedName name="PharmacyTeam" localSheetId="0">#REF!</definedName>
    <definedName name="PharmacyTeam" localSheetId="3">#REF!</definedName>
    <definedName name="PharmacyTeam">#REF!</definedName>
    <definedName name="plan" localSheetId="0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3">#REF!</definedName>
    <definedName name="ppm">#REF!</definedName>
    <definedName name="ppmrank" localSheetId="0">#REF!</definedName>
    <definedName name="ppmrank" localSheetId="3">#REF!</definedName>
    <definedName name="ppmrank">#REF!</definedName>
    <definedName name="Premier_Bldis_MM" localSheetId="0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3">#REF!</definedName>
    <definedName name="Print">#REF!</definedName>
    <definedName name="Print_AccFin" localSheetId="0">#REF!</definedName>
    <definedName name="Print_AccFin" localSheetId="3">#REF!</definedName>
    <definedName name="Print_AccFin">#REF!</definedName>
    <definedName name="Print_All" localSheetId="0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3">#REF!</definedName>
    <definedName name="PRINTLEFLASH">#REF!</definedName>
    <definedName name="Procrit_ASP" localSheetId="0">#REF!</definedName>
    <definedName name="Procrit_ASP" localSheetId="3">#REF!</definedName>
    <definedName name="Procrit_ASP">#REF!</definedName>
    <definedName name="Procrit_AWP" localSheetId="0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3">#REF!</definedName>
    <definedName name="Q106WB">#REF!</definedName>
    <definedName name="Q2_FX" localSheetId="0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3">#REF!</definedName>
    <definedName name="Q206WB">#REF!</definedName>
    <definedName name="Q3_FX" localSheetId="0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3">#REF!</definedName>
    <definedName name="Q306WB">#REF!</definedName>
    <definedName name="Q4_FX" localSheetId="0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3">#REF!</definedName>
    <definedName name="qry_File1">#REF!</definedName>
    <definedName name="Query1" localSheetId="0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3">#REF!</definedName>
    <definedName name="rx_miss">#REF!</definedName>
    <definedName name="rx_trend" localSheetId="0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3">#REF!</definedName>
    <definedName name="Schedule_2">#REF!</definedName>
    <definedName name="Schedule_3" localSheetId="0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3">'[33]Plan Number'!#REF!</definedName>
    <definedName name="ServCenter_to_PlanName">'[33]Plan Number'!#REF!</definedName>
    <definedName name="SINGLE">#N/A</definedName>
    <definedName name="SMAC200911_paid200912" localSheetId="0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3">#REF!</definedName>
    <definedName name="Sort">#REF!</definedName>
    <definedName name="Studs" localSheetId="0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3">#REF!</definedName>
    <definedName name="TotalCCB">#REF!</definedName>
    <definedName name="TotalGRP" localSheetId="0">#REF!</definedName>
    <definedName name="TotalGRP" localSheetId="3">#REF!</definedName>
    <definedName name="TotalGRP">#REF!</definedName>
    <definedName name="TotalRebates" localSheetId="0">#REF!</definedName>
    <definedName name="TotalRebates" localSheetId="3">#REF!</definedName>
    <definedName name="TotalRebates">#REF!</definedName>
    <definedName name="TRANS_MEMMO" localSheetId="0">#REF!</definedName>
    <definedName name="TRANS_MEMMO" localSheetId="3">#REF!</definedName>
    <definedName name="TRANS_MEMMO">#REF!</definedName>
    <definedName name="Translate" localSheetId="0">#REF!</definedName>
    <definedName name="Translate" localSheetId="3">#REF!</definedName>
    <definedName name="Translate">#REF!</definedName>
    <definedName name="Trigon_Bldis_MM" localSheetId="0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3">#REF!</definedName>
    <definedName name="VAGrp">#REF!</definedName>
    <definedName name="VAInd" localSheetId="0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3">#REF!</definedName>
    <definedName name="WIGrp">#REF!</definedName>
    <definedName name="WIInd" localSheetId="0">#REF!</definedName>
    <definedName name="WIInd" localSheetId="3">#REF!</definedName>
    <definedName name="WIInd">#REF!</definedName>
    <definedName name="working" localSheetId="0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CZ122" i="54" l="1"/>
  <c r="CZ120" i="54"/>
  <c r="CZ124" i="54" s="1"/>
  <c r="CZ118" i="54"/>
  <c r="CZ116" i="54"/>
  <c r="CZ114" i="54"/>
  <c r="CX122" i="54"/>
  <c r="CX124" i="54" s="1"/>
  <c r="CX120" i="54"/>
  <c r="CX118" i="54"/>
  <c r="CX114" i="54"/>
  <c r="CX116" i="54" s="1"/>
  <c r="CV122" i="54"/>
  <c r="CV120" i="54"/>
  <c r="CV124" i="54" s="1"/>
  <c r="CV118" i="54"/>
  <c r="CV114" i="54"/>
  <c r="CV116" i="54" s="1"/>
  <c r="CP122" i="54"/>
  <c r="CP120" i="54"/>
  <c r="CP118" i="54"/>
  <c r="CP114" i="54"/>
  <c r="CP116" i="54" s="1"/>
  <c r="CN122" i="54"/>
  <c r="CN120" i="54"/>
  <c r="CN124" i="54" s="1"/>
  <c r="CN118" i="54"/>
  <c r="CN114" i="54"/>
  <c r="CN116" i="54" s="1"/>
  <c r="CL122" i="54"/>
  <c r="CL120" i="54"/>
  <c r="CL118" i="54"/>
  <c r="CL114" i="54"/>
  <c r="CL116" i="54" s="1"/>
  <c r="CJ122" i="54"/>
  <c r="CJ120" i="54"/>
  <c r="CJ124" i="54" s="1"/>
  <c r="CJ118" i="54"/>
  <c r="CJ116" i="54"/>
  <c r="CJ114" i="54"/>
  <c r="CH122" i="54"/>
  <c r="CH120" i="54"/>
  <c r="CH124" i="54" s="1"/>
  <c r="CH118" i="54"/>
  <c r="CH114" i="54"/>
  <c r="CH116" i="54" s="1"/>
  <c r="CF124" i="54"/>
  <c r="CF122" i="54"/>
  <c r="CF120" i="54"/>
  <c r="CF118" i="54"/>
  <c r="CF116" i="54"/>
  <c r="CF114" i="54"/>
  <c r="BZ122" i="54"/>
  <c r="BZ120" i="54"/>
  <c r="BZ118" i="54"/>
  <c r="BZ116" i="54"/>
  <c r="BZ114" i="54"/>
  <c r="BX122" i="54"/>
  <c r="BX124" i="54" s="1"/>
  <c r="BX120" i="54"/>
  <c r="BX118" i="54"/>
  <c r="BX114" i="54"/>
  <c r="BX116" i="54" s="1"/>
  <c r="BV124" i="54"/>
  <c r="BV122" i="54"/>
  <c r="BV120" i="54"/>
  <c r="BV118" i="54"/>
  <c r="BV114" i="54"/>
  <c r="BV116" i="54" s="1"/>
  <c r="BT122" i="54"/>
  <c r="BT124" i="54" s="1"/>
  <c r="BT120" i="54"/>
  <c r="BT118" i="54"/>
  <c r="BT116" i="54"/>
  <c r="BT114" i="54"/>
  <c r="BR122" i="54"/>
  <c r="BR120" i="54"/>
  <c r="BR124" i="54" s="1"/>
  <c r="BR118" i="54"/>
  <c r="BR114" i="54"/>
  <c r="BR116" i="54" s="1"/>
  <c r="BP124" i="54"/>
  <c r="BP122" i="54"/>
  <c r="BP120" i="54"/>
  <c r="BP118" i="54"/>
  <c r="BP114" i="54"/>
  <c r="BP116" i="54" s="1"/>
  <c r="BJ122" i="54"/>
  <c r="BJ120" i="54"/>
  <c r="BJ118" i="54"/>
  <c r="BJ114" i="54"/>
  <c r="BJ116" i="54" s="1"/>
  <c r="BH122" i="54"/>
  <c r="BH120" i="54"/>
  <c r="BH124" i="54" s="1"/>
  <c r="BH118" i="54"/>
  <c r="BH114" i="54"/>
  <c r="BH116" i="54" s="1"/>
  <c r="BF122" i="54"/>
  <c r="BF120" i="54"/>
  <c r="BF118" i="54"/>
  <c r="BF114" i="54"/>
  <c r="BF116" i="54" s="1"/>
  <c r="BD122" i="54"/>
  <c r="BD124" i="54" s="1"/>
  <c r="BD120" i="54"/>
  <c r="BD118" i="54"/>
  <c r="BD114" i="54"/>
  <c r="BD116" i="54" s="1"/>
  <c r="BB122" i="54"/>
  <c r="BB120" i="54"/>
  <c r="BB124" i="54" s="1"/>
  <c r="BB118" i="54"/>
  <c r="BB114" i="54"/>
  <c r="BB116" i="54" s="1"/>
  <c r="AZ122" i="54"/>
  <c r="AZ124" i="54" s="1"/>
  <c r="AZ120" i="54"/>
  <c r="AZ118" i="54"/>
  <c r="AZ114" i="54"/>
  <c r="AZ116" i="54" s="1"/>
  <c r="AT122" i="54"/>
  <c r="AT120" i="54"/>
  <c r="AT124" i="54" s="1"/>
  <c r="AT118" i="54"/>
  <c r="AT114" i="54"/>
  <c r="AT116" i="54" s="1"/>
  <c r="AR122" i="54"/>
  <c r="AR120" i="54"/>
  <c r="AR124" i="54" s="1"/>
  <c r="AR118" i="54"/>
  <c r="AR114" i="54"/>
  <c r="AR116" i="54" s="1"/>
  <c r="AP122" i="54"/>
  <c r="AP120" i="54"/>
  <c r="AP124" i="54" s="1"/>
  <c r="AP118" i="54"/>
  <c r="AP114" i="54"/>
  <c r="AP116" i="54" s="1"/>
  <c r="AD122" i="54"/>
  <c r="AD120" i="54"/>
  <c r="AD124" i="54" s="1"/>
  <c r="AD118" i="54"/>
  <c r="AD114" i="54"/>
  <c r="AD116" i="54" s="1"/>
  <c r="AB122" i="54"/>
  <c r="AB120" i="54"/>
  <c r="AB118" i="54"/>
  <c r="AB114" i="54"/>
  <c r="AB116" i="54" s="1"/>
  <c r="Z122" i="54"/>
  <c r="Z120" i="54"/>
  <c r="Z124" i="54" s="1"/>
  <c r="Z118" i="54"/>
  <c r="Z114" i="54"/>
  <c r="Z116" i="54" s="1"/>
  <c r="X122" i="54"/>
  <c r="X120" i="54"/>
  <c r="X124" i="54" s="1"/>
  <c r="X118" i="54"/>
  <c r="X114" i="54"/>
  <c r="X116" i="54" s="1"/>
  <c r="V124" i="54"/>
  <c r="V122" i="54"/>
  <c r="V120" i="54"/>
  <c r="V118" i="54"/>
  <c r="V114" i="54"/>
  <c r="V116" i="54" s="1"/>
  <c r="T122" i="54"/>
  <c r="T124" i="54" s="1"/>
  <c r="T120" i="54"/>
  <c r="T118" i="54"/>
  <c r="T114" i="54"/>
  <c r="T116" i="54" s="1"/>
  <c r="N122" i="54"/>
  <c r="N120" i="54"/>
  <c r="N124" i="54" s="1"/>
  <c r="N118" i="54"/>
  <c r="N114" i="54"/>
  <c r="N116" i="54" s="1"/>
  <c r="L122" i="54"/>
  <c r="L120" i="54"/>
  <c r="L124" i="54" s="1"/>
  <c r="L118" i="54"/>
  <c r="L114" i="54"/>
  <c r="L116" i="54" s="1"/>
  <c r="J122" i="54"/>
  <c r="J120" i="54"/>
  <c r="J124" i="54" s="1"/>
  <c r="J118" i="54"/>
  <c r="J114" i="54"/>
  <c r="J116" i="54" s="1"/>
  <c r="H122" i="54"/>
  <c r="H120" i="54"/>
  <c r="H124" i="54" s="1"/>
  <c r="H118" i="54"/>
  <c r="H114" i="54"/>
  <c r="H116" i="54" s="1"/>
  <c r="D114" i="54"/>
  <c r="D116" i="54"/>
  <c r="D118" i="54"/>
  <c r="D120" i="54"/>
  <c r="D122" i="54"/>
  <c r="D124" i="54"/>
  <c r="F114" i="54"/>
  <c r="F116" i="54" s="1"/>
  <c r="F122" i="54"/>
  <c r="F120" i="54"/>
  <c r="F124" i="54" s="1"/>
  <c r="F118" i="54"/>
  <c r="CL124" i="54" l="1"/>
  <c r="CP124" i="54"/>
  <c r="BZ124" i="54"/>
  <c r="BF124" i="54"/>
  <c r="BJ124" i="54"/>
  <c r="AB124" i="54"/>
  <c r="L110" i="53" l="1"/>
  <c r="J110" i="53"/>
  <c r="F110" i="53"/>
  <c r="D110" i="53"/>
  <c r="CN111" i="53" l="1"/>
  <c r="CL111" i="53"/>
  <c r="CP111" i="53" s="1"/>
  <c r="CH111" i="53"/>
  <c r="CF111" i="53"/>
  <c r="BX111" i="53"/>
  <c r="BV111" i="53"/>
  <c r="BR111" i="53"/>
  <c r="BT111" i="53" s="1"/>
  <c r="BP111" i="53"/>
  <c r="BH111" i="53"/>
  <c r="BF111" i="53"/>
  <c r="BB111" i="53"/>
  <c r="AZ111" i="53"/>
  <c r="AR111" i="53"/>
  <c r="AP111" i="53"/>
  <c r="AL111" i="53"/>
  <c r="AJ111" i="53"/>
  <c r="CS111" i="53" l="1"/>
  <c r="AW111" i="53"/>
  <c r="AV111" i="53"/>
  <c r="CB111" i="53"/>
  <c r="CR111" i="53"/>
  <c r="CT111" i="53" s="1"/>
  <c r="CJ111" i="53"/>
  <c r="BZ111" i="53"/>
  <c r="AN111" i="53"/>
  <c r="CC111" i="53"/>
  <c r="CD111" i="53" l="1"/>
  <c r="DL162" i="44"/>
  <c r="DK163" i="44"/>
  <c r="DJ163" i="44"/>
  <c r="DK162" i="44"/>
  <c r="DJ162" i="44"/>
  <c r="DK161" i="44"/>
  <c r="DJ161" i="44"/>
  <c r="DK160" i="44"/>
  <c r="DJ160" i="44"/>
  <c r="DK159" i="44"/>
  <c r="DJ159" i="44"/>
  <c r="DL158" i="44"/>
  <c r="DK158" i="44"/>
  <c r="DJ158" i="44"/>
  <c r="DK155" i="44"/>
  <c r="DJ155" i="44"/>
  <c r="DK154" i="44"/>
  <c r="DJ154" i="44"/>
  <c r="DK153" i="44"/>
  <c r="DJ153" i="44"/>
  <c r="DK152" i="44"/>
  <c r="DJ152" i="44"/>
  <c r="DK151" i="44"/>
  <c r="DJ151" i="44"/>
  <c r="DL150" i="44"/>
  <c r="DK150" i="44"/>
  <c r="DJ150" i="44"/>
  <c r="DK147" i="44"/>
  <c r="DJ147" i="44"/>
  <c r="DK146" i="44"/>
  <c r="DJ146" i="44"/>
  <c r="DK145" i="44"/>
  <c r="DJ145" i="44"/>
  <c r="DK144" i="44"/>
  <c r="DJ144" i="44"/>
  <c r="DK143" i="44"/>
  <c r="DJ143" i="44"/>
  <c r="DL142" i="44"/>
  <c r="DK142" i="44"/>
  <c r="DJ142" i="44"/>
  <c r="DK139" i="44"/>
  <c r="DJ139" i="44"/>
  <c r="DK138" i="44"/>
  <c r="DJ138" i="44"/>
  <c r="DK137" i="44"/>
  <c r="DJ137" i="44"/>
  <c r="DK136" i="44"/>
  <c r="DJ136" i="44"/>
  <c r="DK135" i="44"/>
  <c r="DJ135" i="44"/>
  <c r="DL134" i="44"/>
  <c r="DK134" i="44"/>
  <c r="DJ134" i="44"/>
  <c r="DK131" i="44"/>
  <c r="DJ131" i="44"/>
  <c r="DL131" i="44" s="1"/>
  <c r="DK130" i="44"/>
  <c r="DJ130" i="44"/>
  <c r="DK129" i="44"/>
  <c r="DJ129" i="44"/>
  <c r="DL129" i="44" s="1"/>
  <c r="DK128" i="44"/>
  <c r="DJ128" i="44"/>
  <c r="DK127" i="44"/>
  <c r="DJ127" i="44"/>
  <c r="DL127" i="44" s="1"/>
  <c r="DK126" i="44"/>
  <c r="DJ126" i="44"/>
  <c r="DK98" i="44"/>
  <c r="DK89" i="44"/>
  <c r="DK86" i="44"/>
  <c r="DK76" i="44"/>
  <c r="DK48" i="44"/>
  <c r="DK30" i="44"/>
  <c r="DK23" i="44"/>
  <c r="DK9" i="44"/>
  <c r="DD111" i="44"/>
  <c r="DB111" i="44"/>
  <c r="DD110" i="44"/>
  <c r="DB110" i="44"/>
  <c r="DF107" i="44"/>
  <c r="DK107" i="44" s="1"/>
  <c r="DD107" i="44"/>
  <c r="DB107" i="44"/>
  <c r="DD106" i="44"/>
  <c r="DF106" i="44" s="1"/>
  <c r="DK106" i="44" s="1"/>
  <c r="DB106" i="44"/>
  <c r="DD105" i="44"/>
  <c r="DB105" i="44"/>
  <c r="DF105" i="44" s="1"/>
  <c r="DK105" i="44" s="1"/>
  <c r="DD100" i="44"/>
  <c r="DF100" i="44" s="1"/>
  <c r="DB100" i="44"/>
  <c r="DC100" i="44" s="1"/>
  <c r="DD99" i="44"/>
  <c r="DE99" i="44" s="1"/>
  <c r="DC99" i="44"/>
  <c r="DB99" i="44"/>
  <c r="DD98" i="44"/>
  <c r="DB98" i="44"/>
  <c r="DF98" i="44" s="1"/>
  <c r="DD94" i="44"/>
  <c r="DC94" i="44"/>
  <c r="DB94" i="44"/>
  <c r="DF94" i="44" s="1"/>
  <c r="DD93" i="44"/>
  <c r="DE93" i="44" s="1"/>
  <c r="DB93" i="44"/>
  <c r="DF93" i="44" s="1"/>
  <c r="DK93" i="44" s="1"/>
  <c r="DF92" i="44"/>
  <c r="DK92" i="44" s="1"/>
  <c r="DD92" i="44"/>
  <c r="DB92" i="44"/>
  <c r="DC92" i="44" s="1"/>
  <c r="DD91" i="44"/>
  <c r="DF91" i="44" s="1"/>
  <c r="DB91" i="44"/>
  <c r="DC91" i="44" s="1"/>
  <c r="DD90" i="44"/>
  <c r="DE90" i="44" s="1"/>
  <c r="DC90" i="44"/>
  <c r="DB90" i="44"/>
  <c r="DD89" i="44"/>
  <c r="DB89" i="44"/>
  <c r="DF89" i="44" s="1"/>
  <c r="DD88" i="44"/>
  <c r="DE88" i="44" s="1"/>
  <c r="DB88" i="44"/>
  <c r="DC88" i="44" s="1"/>
  <c r="DD87" i="44"/>
  <c r="DF87" i="44" s="1"/>
  <c r="DB87" i="44"/>
  <c r="DC87" i="44" s="1"/>
  <c r="DD86" i="44"/>
  <c r="DC86" i="44"/>
  <c r="DB86" i="44"/>
  <c r="DF86" i="44" s="1"/>
  <c r="DD85" i="44"/>
  <c r="DE85" i="44" s="1"/>
  <c r="DB85" i="44"/>
  <c r="DD84" i="44"/>
  <c r="DE84" i="44" s="1"/>
  <c r="DB84" i="44"/>
  <c r="DC84" i="44" s="1"/>
  <c r="DD83" i="44"/>
  <c r="DF83" i="44" s="1"/>
  <c r="DB83" i="44"/>
  <c r="DC83" i="44" s="1"/>
  <c r="DD82" i="44"/>
  <c r="DE82" i="44" s="1"/>
  <c r="DB82" i="44"/>
  <c r="DD81" i="44"/>
  <c r="DE81" i="44" s="1"/>
  <c r="DB81" i="44"/>
  <c r="DD80" i="44"/>
  <c r="DE80" i="44" s="1"/>
  <c r="DB80" i="44"/>
  <c r="DC80" i="44" s="1"/>
  <c r="DE79" i="44"/>
  <c r="DD79" i="44"/>
  <c r="DB79" i="44"/>
  <c r="DC79" i="44" s="1"/>
  <c r="DD78" i="44"/>
  <c r="DE78" i="44" s="1"/>
  <c r="DC78" i="44"/>
  <c r="DB78" i="44"/>
  <c r="DD77" i="44"/>
  <c r="DE77" i="44" s="1"/>
  <c r="DB77" i="44"/>
  <c r="DF76" i="44"/>
  <c r="DD76" i="44"/>
  <c r="DB76" i="44"/>
  <c r="DC76" i="44" s="1"/>
  <c r="DE75" i="44"/>
  <c r="DD75" i="44"/>
  <c r="DB75" i="44"/>
  <c r="DC75" i="44" s="1"/>
  <c r="DD72" i="44"/>
  <c r="DE72" i="44" s="1"/>
  <c r="DB72" i="44"/>
  <c r="DD71" i="44"/>
  <c r="DE71" i="44" s="1"/>
  <c r="DB71" i="44"/>
  <c r="DD70" i="44"/>
  <c r="DF70" i="44" s="1"/>
  <c r="DB70" i="44"/>
  <c r="DC70" i="44" s="1"/>
  <c r="DD69" i="44"/>
  <c r="DC69" i="44"/>
  <c r="DB69" i="44"/>
  <c r="DD68" i="44"/>
  <c r="DE68" i="44" s="1"/>
  <c r="DB68" i="44"/>
  <c r="DD67" i="44"/>
  <c r="DE67" i="44" s="1"/>
  <c r="DB67" i="44"/>
  <c r="DB73" i="44" s="1"/>
  <c r="DE66" i="44"/>
  <c r="DD66" i="44"/>
  <c r="DB66" i="44"/>
  <c r="DC66" i="44" s="1"/>
  <c r="DD62" i="44"/>
  <c r="DB62" i="44"/>
  <c r="DF62" i="44" s="1"/>
  <c r="DD60" i="44"/>
  <c r="DB60" i="44"/>
  <c r="DC60" i="44" s="1"/>
  <c r="DD59" i="44"/>
  <c r="DE59" i="44" s="1"/>
  <c r="DB59" i="44"/>
  <c r="DD58" i="44"/>
  <c r="DB58" i="44"/>
  <c r="DF58" i="44" s="1"/>
  <c r="DD57" i="44"/>
  <c r="DB57" i="44"/>
  <c r="DF57" i="44" s="1"/>
  <c r="DE56" i="44"/>
  <c r="DD56" i="44"/>
  <c r="DF56" i="44" s="1"/>
  <c r="DK56" i="44" s="1"/>
  <c r="DB56" i="44"/>
  <c r="DC56" i="44" s="1"/>
  <c r="DD55" i="44"/>
  <c r="DE55" i="44" s="1"/>
  <c r="DB55" i="44"/>
  <c r="DF55" i="44" s="1"/>
  <c r="DD54" i="44"/>
  <c r="DB54" i="44"/>
  <c r="DF54" i="44" s="1"/>
  <c r="DD53" i="44"/>
  <c r="DE53" i="44" s="1"/>
  <c r="DB53" i="44"/>
  <c r="DD52" i="44"/>
  <c r="DF52" i="44" s="1"/>
  <c r="DK52" i="44" s="1"/>
  <c r="DB52" i="44"/>
  <c r="DC52" i="44" s="1"/>
  <c r="DD51" i="44"/>
  <c r="DE51" i="44" s="1"/>
  <c r="DB51" i="44"/>
  <c r="DF51" i="44" s="1"/>
  <c r="DD50" i="44"/>
  <c r="DE50" i="44" s="1"/>
  <c r="DB50" i="44"/>
  <c r="DD49" i="44"/>
  <c r="DB49" i="44"/>
  <c r="DF49" i="44" s="1"/>
  <c r="DK49" i="44" s="1"/>
  <c r="DD48" i="44"/>
  <c r="DF48" i="44" s="1"/>
  <c r="DB48" i="44"/>
  <c r="DC48" i="44" s="1"/>
  <c r="DD47" i="44"/>
  <c r="DE47" i="44" s="1"/>
  <c r="DC47" i="44"/>
  <c r="DB47" i="44"/>
  <c r="DD46" i="44"/>
  <c r="DB46" i="44"/>
  <c r="DF46" i="44" s="1"/>
  <c r="DK46" i="44" s="1"/>
  <c r="DD45" i="44"/>
  <c r="DB45" i="44"/>
  <c r="DF45" i="44" s="1"/>
  <c r="DK45" i="44" s="1"/>
  <c r="DD44" i="44"/>
  <c r="DB44" i="44"/>
  <c r="DC44" i="44" s="1"/>
  <c r="DD43" i="44"/>
  <c r="DE43" i="44" s="1"/>
  <c r="DB43" i="44"/>
  <c r="DD42" i="44"/>
  <c r="DB42" i="44"/>
  <c r="DF42" i="44" s="1"/>
  <c r="DK42" i="44" s="1"/>
  <c r="DD41" i="44"/>
  <c r="DB41" i="44"/>
  <c r="DF41" i="44" s="1"/>
  <c r="DK41" i="44" s="1"/>
  <c r="DE40" i="44"/>
  <c r="DD40" i="44"/>
  <c r="DF40" i="44" s="1"/>
  <c r="DK40" i="44" s="1"/>
  <c r="DB40" i="44"/>
  <c r="DC40" i="44" s="1"/>
  <c r="DD39" i="44"/>
  <c r="DE39" i="44" s="1"/>
  <c r="DB39" i="44"/>
  <c r="DF39" i="44" s="1"/>
  <c r="DK39" i="44" s="1"/>
  <c r="DD38" i="44"/>
  <c r="DB38" i="44"/>
  <c r="DF38" i="44" s="1"/>
  <c r="DK38" i="44" s="1"/>
  <c r="DD37" i="44"/>
  <c r="DE37" i="44" s="1"/>
  <c r="DB37" i="44"/>
  <c r="DD36" i="44"/>
  <c r="DF36" i="44" s="1"/>
  <c r="DK36" i="44" s="1"/>
  <c r="DB36" i="44"/>
  <c r="DC36" i="44" s="1"/>
  <c r="DD35" i="44"/>
  <c r="DE35" i="44" s="1"/>
  <c r="DB35" i="44"/>
  <c r="DF35" i="44" s="1"/>
  <c r="DD34" i="44"/>
  <c r="DE34" i="44" s="1"/>
  <c r="DB34" i="44"/>
  <c r="DD33" i="44"/>
  <c r="DB33" i="44"/>
  <c r="DF33" i="44" s="1"/>
  <c r="DD32" i="44"/>
  <c r="DF32" i="44" s="1"/>
  <c r="DK32" i="44" s="1"/>
  <c r="DB32" i="44"/>
  <c r="DC32" i="44" s="1"/>
  <c r="DD31" i="44"/>
  <c r="DE31" i="44" s="1"/>
  <c r="DC31" i="44"/>
  <c r="DB31" i="44"/>
  <c r="DD30" i="44"/>
  <c r="DB30" i="44"/>
  <c r="DF30" i="44" s="1"/>
  <c r="DD29" i="44"/>
  <c r="DB29" i="44"/>
  <c r="DF29" i="44" s="1"/>
  <c r="DD28" i="44"/>
  <c r="DE28" i="44" s="1"/>
  <c r="DB28" i="44"/>
  <c r="DC28" i="44" s="1"/>
  <c r="DD27" i="44"/>
  <c r="DE27" i="44" s="1"/>
  <c r="DB27" i="44"/>
  <c r="DD26" i="44"/>
  <c r="DB26" i="44"/>
  <c r="DF26" i="44" s="1"/>
  <c r="DD25" i="44"/>
  <c r="DB25" i="44"/>
  <c r="DF25" i="44" s="1"/>
  <c r="DK25" i="44" s="1"/>
  <c r="DE24" i="44"/>
  <c r="DD24" i="44"/>
  <c r="DB24" i="44"/>
  <c r="DC24" i="44" s="1"/>
  <c r="DD23" i="44"/>
  <c r="DE23" i="44" s="1"/>
  <c r="DB23" i="44"/>
  <c r="DF23" i="44" s="1"/>
  <c r="DD22" i="44"/>
  <c r="DB22" i="44"/>
  <c r="DF22" i="44" s="1"/>
  <c r="DD21" i="44"/>
  <c r="DE21" i="44" s="1"/>
  <c r="DB21" i="44"/>
  <c r="DD20" i="44"/>
  <c r="DB20" i="44"/>
  <c r="DC20" i="44" s="1"/>
  <c r="DD15" i="44"/>
  <c r="DB15" i="44"/>
  <c r="DD14" i="44"/>
  <c r="DB14" i="44"/>
  <c r="DF14" i="44" s="1"/>
  <c r="DK14" i="44" s="1"/>
  <c r="DD13" i="44"/>
  <c r="DB13" i="44"/>
  <c r="DF13" i="44" s="1"/>
  <c r="DK13" i="44" s="1"/>
  <c r="DD12" i="44"/>
  <c r="DB12" i="44"/>
  <c r="DD11" i="44"/>
  <c r="DB11" i="44"/>
  <c r="DF11" i="44" s="1"/>
  <c r="DK11" i="44" s="1"/>
  <c r="DB10" i="44"/>
  <c r="DD8" i="44"/>
  <c r="DD10" i="44" s="1"/>
  <c r="DB8" i="44"/>
  <c r="DF44" i="44" l="1"/>
  <c r="DG57" i="44"/>
  <c r="DF60" i="44"/>
  <c r="DE70" i="44"/>
  <c r="DF82" i="44"/>
  <c r="DF84" i="44"/>
  <c r="DK84" i="44" s="1"/>
  <c r="DE87" i="44"/>
  <c r="DF12" i="44"/>
  <c r="DK12" i="44" s="1"/>
  <c r="DF15" i="44"/>
  <c r="DK15" i="44" s="1"/>
  <c r="DE22" i="44"/>
  <c r="DE25" i="44"/>
  <c r="DC35" i="44"/>
  <c r="DE38" i="44"/>
  <c r="DE41" i="44"/>
  <c r="DE44" i="44"/>
  <c r="DC51" i="44"/>
  <c r="DE54" i="44"/>
  <c r="DE57" i="44"/>
  <c r="DE60" i="44"/>
  <c r="DF68" i="44"/>
  <c r="DF71" i="44"/>
  <c r="DE76" i="44"/>
  <c r="DF79" i="44"/>
  <c r="DC82" i="44"/>
  <c r="DF85" i="44"/>
  <c r="DG94" i="44"/>
  <c r="DG70" i="44"/>
  <c r="DG100" i="44"/>
  <c r="DK35" i="44"/>
  <c r="DC23" i="44"/>
  <c r="DE26" i="44"/>
  <c r="DE29" i="44"/>
  <c r="DE32" i="44"/>
  <c r="DC39" i="44"/>
  <c r="DE42" i="44"/>
  <c r="DE45" i="44"/>
  <c r="DE48" i="44"/>
  <c r="DC55" i="44"/>
  <c r="DE58" i="44"/>
  <c r="DE62" i="44"/>
  <c r="DF69" i="44"/>
  <c r="DF72" i="44"/>
  <c r="DF77" i="44"/>
  <c r="DG86" i="44"/>
  <c r="DF88" i="44"/>
  <c r="DK88" i="44" s="1"/>
  <c r="DE91" i="44"/>
  <c r="DE94" i="44"/>
  <c r="DE100" i="44"/>
  <c r="DK57" i="44"/>
  <c r="DK62" i="44"/>
  <c r="DK100" i="44"/>
  <c r="DL128" i="44"/>
  <c r="DF28" i="44"/>
  <c r="DD61" i="44"/>
  <c r="DE61" i="44" s="1"/>
  <c r="DF27" i="44"/>
  <c r="DG33" i="44"/>
  <c r="DF59" i="44"/>
  <c r="DK29" i="44"/>
  <c r="DG25" i="44"/>
  <c r="DG38" i="44"/>
  <c r="DF43" i="44"/>
  <c r="DG49" i="44"/>
  <c r="DK54" i="44"/>
  <c r="DE20" i="44"/>
  <c r="DC27" i="44"/>
  <c r="DE30" i="44"/>
  <c r="DE33" i="44"/>
  <c r="DE36" i="44"/>
  <c r="DC43" i="44"/>
  <c r="DE46" i="44"/>
  <c r="DE49" i="44"/>
  <c r="DE52" i="44"/>
  <c r="DC59" i="44"/>
  <c r="DD73" i="44"/>
  <c r="DE69" i="44"/>
  <c r="DF78" i="44"/>
  <c r="DF80" i="44"/>
  <c r="DK80" i="44" s="1"/>
  <c r="DE83" i="44"/>
  <c r="DE86" i="44"/>
  <c r="DE89" i="44"/>
  <c r="DE92" i="44"/>
  <c r="DE98" i="44"/>
  <c r="DF111" i="44"/>
  <c r="DK111" i="44" s="1"/>
  <c r="DK22" i="44"/>
  <c r="DK58" i="44"/>
  <c r="DK83" i="44"/>
  <c r="DK94" i="44"/>
  <c r="DL126" i="44"/>
  <c r="DB16" i="44"/>
  <c r="DF21" i="44"/>
  <c r="DF31" i="44"/>
  <c r="DF34" i="44"/>
  <c r="DF37" i="44"/>
  <c r="DF47" i="44"/>
  <c r="DF50" i="44"/>
  <c r="DF53" i="44"/>
  <c r="DG56" i="44"/>
  <c r="DD95" i="44"/>
  <c r="DE95" i="44" s="1"/>
  <c r="DF81" i="44"/>
  <c r="DF90" i="44"/>
  <c r="DF99" i="44"/>
  <c r="DK26" i="44"/>
  <c r="DK33" i="44"/>
  <c r="DK51" i="44"/>
  <c r="DK55" i="44"/>
  <c r="DK70" i="44"/>
  <c r="DK87" i="44"/>
  <c r="DK91" i="44"/>
  <c r="DL130" i="44"/>
  <c r="DF110" i="44"/>
  <c r="DK110" i="44" s="1"/>
  <c r="DL155" i="44"/>
  <c r="DL154" i="44"/>
  <c r="DL146" i="44"/>
  <c r="DL138" i="44"/>
  <c r="DL153" i="44"/>
  <c r="DL145" i="44"/>
  <c r="DL152" i="44"/>
  <c r="DL144" i="44"/>
  <c r="DL160" i="44"/>
  <c r="DL136" i="44"/>
  <c r="DL143" i="44"/>
  <c r="DB122" i="44"/>
  <c r="DC73" i="44"/>
  <c r="DD63" i="44"/>
  <c r="DD112" i="44"/>
  <c r="DD16" i="44"/>
  <c r="DD122" i="44"/>
  <c r="DE73" i="44"/>
  <c r="DG84" i="44"/>
  <c r="DC16" i="44"/>
  <c r="DF20" i="44"/>
  <c r="DK20" i="44" s="1"/>
  <c r="DF24" i="44"/>
  <c r="DF66" i="44"/>
  <c r="DK66" i="44" s="1"/>
  <c r="DF75" i="44"/>
  <c r="DK75" i="44" s="1"/>
  <c r="DC22" i="44"/>
  <c r="DC26" i="44"/>
  <c r="DC30" i="44"/>
  <c r="DC34" i="44"/>
  <c r="DC38" i="44"/>
  <c r="DC42" i="44"/>
  <c r="DC46" i="44"/>
  <c r="DC50" i="44"/>
  <c r="DC54" i="44"/>
  <c r="DC58" i="44"/>
  <c r="DC62" i="44"/>
  <c r="DC68" i="44"/>
  <c r="DC72" i="44"/>
  <c r="DC77" i="44"/>
  <c r="DC81" i="44"/>
  <c r="DC85" i="44"/>
  <c r="DC89" i="44"/>
  <c r="DC93" i="44"/>
  <c r="DC98" i="44"/>
  <c r="DB61" i="44"/>
  <c r="DF8" i="44"/>
  <c r="DC21" i="44"/>
  <c r="DC25" i="44"/>
  <c r="DC29" i="44"/>
  <c r="DC33" i="44"/>
  <c r="DC37" i="44"/>
  <c r="DC41" i="44"/>
  <c r="DC45" i="44"/>
  <c r="DC49" i="44"/>
  <c r="DC53" i="44"/>
  <c r="DC57" i="44"/>
  <c r="DC67" i="44"/>
  <c r="DC71" i="44"/>
  <c r="DB95" i="44"/>
  <c r="DB96" i="44" s="1"/>
  <c r="DC96" i="44" s="1"/>
  <c r="DB112" i="44"/>
  <c r="DF67" i="44"/>
  <c r="DG81" i="44" l="1"/>
  <c r="DK81" i="44"/>
  <c r="DG43" i="44"/>
  <c r="DK43" i="44"/>
  <c r="DG77" i="44"/>
  <c r="DK77" i="44"/>
  <c r="DK95" i="44" s="1"/>
  <c r="DG91" i="44"/>
  <c r="DG85" i="44"/>
  <c r="DK85" i="44"/>
  <c r="DG54" i="44"/>
  <c r="DG24" i="44"/>
  <c r="DK24" i="44"/>
  <c r="DG92" i="44"/>
  <c r="DG53" i="44"/>
  <c r="DK53" i="44"/>
  <c r="DG30" i="44"/>
  <c r="DG98" i="44"/>
  <c r="DG55" i="44"/>
  <c r="DG72" i="44"/>
  <c r="DK72" i="44"/>
  <c r="DG62" i="44"/>
  <c r="DG51" i="44"/>
  <c r="DG34" i="44"/>
  <c r="DK34" i="44"/>
  <c r="DG80" i="44"/>
  <c r="DG50" i="44"/>
  <c r="DK50" i="44"/>
  <c r="DG93" i="44"/>
  <c r="DG58" i="44"/>
  <c r="DG89" i="44"/>
  <c r="DG45" i="44"/>
  <c r="DG69" i="44"/>
  <c r="DK69" i="44"/>
  <c r="DG48" i="44"/>
  <c r="DG79" i="44"/>
  <c r="DK79" i="44"/>
  <c r="DG44" i="44"/>
  <c r="DK44" i="44"/>
  <c r="DG28" i="44"/>
  <c r="DK28" i="44"/>
  <c r="DG88" i="44"/>
  <c r="DG67" i="44"/>
  <c r="DK67" i="44"/>
  <c r="DD96" i="44"/>
  <c r="DE96" i="44" s="1"/>
  <c r="DG47" i="44"/>
  <c r="DK47" i="44"/>
  <c r="DG42" i="44"/>
  <c r="DG59" i="44"/>
  <c r="DK59" i="44"/>
  <c r="DG39" i="44"/>
  <c r="DG23" i="44"/>
  <c r="DG35" i="44"/>
  <c r="DG60" i="44"/>
  <c r="DK60" i="44"/>
  <c r="DG31" i="44"/>
  <c r="DK31" i="44"/>
  <c r="DG27" i="44"/>
  <c r="DK27" i="44"/>
  <c r="DF10" i="44"/>
  <c r="DF16" i="44" s="1"/>
  <c r="DK8" i="44"/>
  <c r="DK10" i="44" s="1"/>
  <c r="DG99" i="44"/>
  <c r="DK99" i="44"/>
  <c r="DG40" i="44"/>
  <c r="DG32" i="44"/>
  <c r="DG52" i="44"/>
  <c r="DG29" i="44"/>
  <c r="DG71" i="44"/>
  <c r="DK71" i="44"/>
  <c r="DG82" i="44"/>
  <c r="DK82" i="44"/>
  <c r="DG22" i="44"/>
  <c r="DG78" i="44"/>
  <c r="DK78" i="44"/>
  <c r="DG21" i="44"/>
  <c r="DK21" i="44"/>
  <c r="DK61" i="44" s="1"/>
  <c r="DK63" i="44" s="1"/>
  <c r="DG36" i="44"/>
  <c r="DG76" i="44"/>
  <c r="DG90" i="44"/>
  <c r="DK90" i="44"/>
  <c r="DG37" i="44"/>
  <c r="DK37" i="44"/>
  <c r="DG83" i="44"/>
  <c r="DG26" i="44"/>
  <c r="DG46" i="44"/>
  <c r="DG41" i="44"/>
  <c r="DG87" i="44"/>
  <c r="DG68" i="44"/>
  <c r="DK68" i="44"/>
  <c r="DL147" i="44"/>
  <c r="DL163" i="44"/>
  <c r="DL139" i="44"/>
  <c r="DL137" i="44"/>
  <c r="DL161" i="44"/>
  <c r="DL135" i="44"/>
  <c r="DL151" i="44"/>
  <c r="DL159" i="44"/>
  <c r="DF73" i="44"/>
  <c r="DG66" i="44"/>
  <c r="DD101" i="44"/>
  <c r="DE101" i="44" s="1"/>
  <c r="DE63" i="44"/>
  <c r="DD118" i="44"/>
  <c r="DE16" i="44"/>
  <c r="DF61" i="44"/>
  <c r="DG20" i="44"/>
  <c r="DB63" i="44"/>
  <c r="DC61" i="44"/>
  <c r="DD120" i="44"/>
  <c r="DG75" i="44"/>
  <c r="DF95" i="44"/>
  <c r="DC95" i="44"/>
  <c r="DB120" i="44"/>
  <c r="DK73" i="44" l="1"/>
  <c r="DK112" i="44"/>
  <c r="DK16" i="44"/>
  <c r="DK118" i="44" s="1"/>
  <c r="DF112" i="44"/>
  <c r="DD102" i="44"/>
  <c r="DB118" i="44"/>
  <c r="DC63" i="44"/>
  <c r="DB101" i="44"/>
  <c r="DG16" i="44"/>
  <c r="DG61" i="44"/>
  <c r="DF63" i="44"/>
  <c r="DF120" i="44"/>
  <c r="DG95" i="44"/>
  <c r="DF122" i="44"/>
  <c r="DF96" i="44"/>
  <c r="DG96" i="44" s="1"/>
  <c r="DG73" i="44"/>
  <c r="DK96" i="44" l="1"/>
  <c r="DK101" i="44" s="1"/>
  <c r="DK122" i="44"/>
  <c r="DK157" i="44"/>
  <c r="DK102" i="44"/>
  <c r="DK149" i="44"/>
  <c r="DK141" i="44"/>
  <c r="DK120" i="44"/>
  <c r="DC101" i="44"/>
  <c r="DB102" i="44"/>
  <c r="DF101" i="44"/>
  <c r="DG63" i="44"/>
  <c r="DF118" i="44"/>
  <c r="DD116" i="44"/>
  <c r="DE102" i="44"/>
  <c r="DD114" i="44"/>
  <c r="DK116" i="44" l="1"/>
  <c r="DK125" i="44"/>
  <c r="DK133" i="44" s="1"/>
  <c r="DK114" i="44"/>
  <c r="DG101" i="44"/>
  <c r="DF102" i="44"/>
  <c r="DB116" i="44"/>
  <c r="DC102" i="44"/>
  <c r="DB114" i="44"/>
  <c r="DF116" i="44" l="1"/>
  <c r="DG102" i="44"/>
  <c r="DF114" i="44"/>
  <c r="CX111" i="44" l="1"/>
  <c r="CY88" i="44" s="1"/>
  <c r="CV111" i="44"/>
  <c r="CX110" i="44"/>
  <c r="CV110" i="44"/>
  <c r="CZ110" i="44" s="1"/>
  <c r="DJ110" i="44" s="1"/>
  <c r="DL110" i="44" s="1"/>
  <c r="CX107" i="44"/>
  <c r="CZ107" i="44" s="1"/>
  <c r="DJ107" i="44" s="1"/>
  <c r="DL107" i="44" s="1"/>
  <c r="CV107" i="44"/>
  <c r="CX106" i="44"/>
  <c r="CZ106" i="44" s="1"/>
  <c r="DJ106" i="44" s="1"/>
  <c r="DL106" i="44" s="1"/>
  <c r="CV106" i="44"/>
  <c r="CX105" i="44"/>
  <c r="CV105" i="44"/>
  <c r="CX100" i="44"/>
  <c r="CV100" i="44"/>
  <c r="CZ99" i="44"/>
  <c r="DJ99" i="44" s="1"/>
  <c r="DL99" i="44" s="1"/>
  <c r="CX99" i="44"/>
  <c r="CV99" i="44"/>
  <c r="CW99" i="44" s="1"/>
  <c r="CX98" i="44"/>
  <c r="CY98" i="44" s="1"/>
  <c r="CV98" i="44"/>
  <c r="CX94" i="44"/>
  <c r="CV94" i="44"/>
  <c r="CW94" i="44" s="1"/>
  <c r="CX93" i="44"/>
  <c r="CY93" i="44" s="1"/>
  <c r="CV93" i="44"/>
  <c r="CX92" i="44"/>
  <c r="CY92" i="44" s="1"/>
  <c r="CV92" i="44"/>
  <c r="CX91" i="44"/>
  <c r="CV91" i="44"/>
  <c r="CZ91" i="44" s="1"/>
  <c r="DJ91" i="44" s="1"/>
  <c r="DL91" i="44" s="1"/>
  <c r="CZ90" i="44"/>
  <c r="DJ90" i="44" s="1"/>
  <c r="DL90" i="44" s="1"/>
  <c r="CX90" i="44"/>
  <c r="CV90" i="44"/>
  <c r="CW90" i="44" s="1"/>
  <c r="CX89" i="44"/>
  <c r="CY89" i="44" s="1"/>
  <c r="CV89" i="44"/>
  <c r="CX88" i="44"/>
  <c r="CV88" i="44"/>
  <c r="CZ88" i="44" s="1"/>
  <c r="DJ88" i="44" s="1"/>
  <c r="DL88" i="44" s="1"/>
  <c r="CZ87" i="44"/>
  <c r="DJ87" i="44" s="1"/>
  <c r="DL87" i="44" s="1"/>
  <c r="CX87" i="44"/>
  <c r="CV87" i="44"/>
  <c r="CZ86" i="44"/>
  <c r="DJ86" i="44" s="1"/>
  <c r="DL86" i="44" s="1"/>
  <c r="CX86" i="44"/>
  <c r="CY86" i="44" s="1"/>
  <c r="CV86" i="44"/>
  <c r="CW86" i="44" s="1"/>
  <c r="CX85" i="44"/>
  <c r="CV85" i="44"/>
  <c r="CZ85" i="44" s="1"/>
  <c r="DJ85" i="44" s="1"/>
  <c r="DL85" i="44" s="1"/>
  <c r="CY84" i="44"/>
  <c r="CX84" i="44"/>
  <c r="CV84" i="44"/>
  <c r="CW84" i="44" s="1"/>
  <c r="CZ83" i="44"/>
  <c r="DJ83" i="44" s="1"/>
  <c r="DL83" i="44" s="1"/>
  <c r="CX83" i="44"/>
  <c r="CY83" i="44" s="1"/>
  <c r="CV83" i="44"/>
  <c r="CX82" i="44"/>
  <c r="CV82" i="44"/>
  <c r="CW82" i="44" s="1"/>
  <c r="CX81" i="44"/>
  <c r="CV81" i="44"/>
  <c r="CZ81" i="44" s="1"/>
  <c r="DJ81" i="44" s="1"/>
  <c r="DL81" i="44" s="1"/>
  <c r="CY80" i="44"/>
  <c r="CX80" i="44"/>
  <c r="CV80" i="44"/>
  <c r="CW80" i="44" s="1"/>
  <c r="CX79" i="44"/>
  <c r="CV79" i="44"/>
  <c r="CZ79" i="44" s="1"/>
  <c r="DJ79" i="44" s="1"/>
  <c r="DL79" i="44" s="1"/>
  <c r="CX78" i="44"/>
  <c r="CY78" i="44" s="1"/>
  <c r="CV78" i="44"/>
  <c r="CW78" i="44" s="1"/>
  <c r="CX77" i="44"/>
  <c r="CY77" i="44" s="1"/>
  <c r="CV77" i="44"/>
  <c r="CX76" i="44"/>
  <c r="CY76" i="44" s="1"/>
  <c r="CV76" i="44"/>
  <c r="CW76" i="44" s="1"/>
  <c r="CX75" i="44"/>
  <c r="CY75" i="44" s="1"/>
  <c r="CV75" i="44"/>
  <c r="CV95" i="44" s="1"/>
  <c r="CX72" i="44"/>
  <c r="CY72" i="44" s="1"/>
  <c r="CV72" i="44"/>
  <c r="CX71" i="44"/>
  <c r="CY71" i="44" s="1"/>
  <c r="CV71" i="44"/>
  <c r="CW71" i="44" s="1"/>
  <c r="CX70" i="44"/>
  <c r="CY70" i="44" s="1"/>
  <c r="CV70" i="44"/>
  <c r="CZ70" i="44" s="1"/>
  <c r="DJ70" i="44" s="1"/>
  <c r="DL70" i="44" s="1"/>
  <c r="CZ69" i="44"/>
  <c r="DJ69" i="44" s="1"/>
  <c r="DL69" i="44" s="1"/>
  <c r="CX69" i="44"/>
  <c r="CV69" i="44"/>
  <c r="CW69" i="44" s="1"/>
  <c r="CX68" i="44"/>
  <c r="CY68" i="44" s="1"/>
  <c r="CV68" i="44"/>
  <c r="CX67" i="44"/>
  <c r="CY67" i="44" s="1"/>
  <c r="CV67" i="44"/>
  <c r="CV73" i="44" s="1"/>
  <c r="CZ66" i="44"/>
  <c r="DJ66" i="44" s="1"/>
  <c r="CX66" i="44"/>
  <c r="CV66" i="44"/>
  <c r="CX62" i="44"/>
  <c r="CY62" i="44" s="1"/>
  <c r="CV62" i="44"/>
  <c r="CZ62" i="44" s="1"/>
  <c r="DJ62" i="44" s="1"/>
  <c r="DL62" i="44" s="1"/>
  <c r="CX60" i="44"/>
  <c r="CY60" i="44" s="1"/>
  <c r="CV60" i="44"/>
  <c r="CZ60" i="44" s="1"/>
  <c r="DJ60" i="44" s="1"/>
  <c r="DL60" i="44" s="1"/>
  <c r="CZ59" i="44"/>
  <c r="DJ59" i="44" s="1"/>
  <c r="DL59" i="44" s="1"/>
  <c r="CX59" i="44"/>
  <c r="CV59" i="44"/>
  <c r="CW59" i="44" s="1"/>
  <c r="CX58" i="44"/>
  <c r="CY58" i="44" s="1"/>
  <c r="CV58" i="44"/>
  <c r="CZ58" i="44" s="1"/>
  <c r="DJ58" i="44" s="1"/>
  <c r="DL58" i="44" s="1"/>
  <c r="CX57" i="44"/>
  <c r="CY57" i="44" s="1"/>
  <c r="CV57" i="44"/>
  <c r="CW57" i="44" s="1"/>
  <c r="CZ56" i="44"/>
  <c r="DJ56" i="44" s="1"/>
  <c r="DL56" i="44" s="1"/>
  <c r="CX56" i="44"/>
  <c r="CV56" i="44"/>
  <c r="CX55" i="44"/>
  <c r="CY55" i="44" s="1"/>
  <c r="CV55" i="44"/>
  <c r="CW55" i="44" s="1"/>
  <c r="CX54" i="44"/>
  <c r="CY54" i="44" s="1"/>
  <c r="CV54" i="44"/>
  <c r="CZ54" i="44" s="1"/>
  <c r="DJ54" i="44" s="1"/>
  <c r="DL54" i="44" s="1"/>
  <c r="CY53" i="44"/>
  <c r="CX53" i="44"/>
  <c r="CV53" i="44"/>
  <c r="CX52" i="44"/>
  <c r="CY52" i="44" s="1"/>
  <c r="CV52" i="44"/>
  <c r="CX51" i="44"/>
  <c r="CY51" i="44" s="1"/>
  <c r="CV51" i="44"/>
  <c r="CW51" i="44" s="1"/>
  <c r="CX50" i="44"/>
  <c r="CV50" i="44"/>
  <c r="CX49" i="44"/>
  <c r="CY49" i="44" s="1"/>
  <c r="CV49" i="44"/>
  <c r="CX48" i="44"/>
  <c r="CY48" i="44" s="1"/>
  <c r="CV48" i="44"/>
  <c r="CZ48" i="44" s="1"/>
  <c r="DJ48" i="44" s="1"/>
  <c r="DL48" i="44" s="1"/>
  <c r="CX47" i="44"/>
  <c r="CV47" i="44"/>
  <c r="CW47" i="44" s="1"/>
  <c r="CX46" i="44"/>
  <c r="CY46" i="44" s="1"/>
  <c r="CV46" i="44"/>
  <c r="CX45" i="44"/>
  <c r="CY45" i="44" s="1"/>
  <c r="CV45" i="44"/>
  <c r="CX44" i="44"/>
  <c r="CV44" i="44"/>
  <c r="CZ44" i="44" s="1"/>
  <c r="DJ44" i="44" s="1"/>
  <c r="DL44" i="44" s="1"/>
  <c r="CZ43" i="44"/>
  <c r="DJ43" i="44" s="1"/>
  <c r="DL43" i="44" s="1"/>
  <c r="CX43" i="44"/>
  <c r="CV43" i="44"/>
  <c r="CW43" i="44" s="1"/>
  <c r="CX42" i="44"/>
  <c r="CY42" i="44" s="1"/>
  <c r="CV42" i="44"/>
  <c r="CX41" i="44"/>
  <c r="CY41" i="44" s="1"/>
  <c r="CV41" i="44"/>
  <c r="CZ40" i="44"/>
  <c r="DJ40" i="44" s="1"/>
  <c r="DL40" i="44" s="1"/>
  <c r="CX40" i="44"/>
  <c r="CV40" i="44"/>
  <c r="CX39" i="44"/>
  <c r="CY39" i="44" s="1"/>
  <c r="CV39" i="44"/>
  <c r="CW39" i="44" s="1"/>
  <c r="CX38" i="44"/>
  <c r="CV38" i="44"/>
  <c r="CZ38" i="44" s="1"/>
  <c r="DJ38" i="44" s="1"/>
  <c r="DL38" i="44" s="1"/>
  <c r="CY37" i="44"/>
  <c r="CX37" i="44"/>
  <c r="CV37" i="44"/>
  <c r="CX36" i="44"/>
  <c r="CY36" i="44" s="1"/>
  <c r="CV36" i="44"/>
  <c r="CX35" i="44"/>
  <c r="CY35" i="44" s="1"/>
  <c r="CV35" i="44"/>
  <c r="CW35" i="44" s="1"/>
  <c r="CX34" i="44"/>
  <c r="CV34" i="44"/>
  <c r="CZ34" i="44" s="1"/>
  <c r="DJ34" i="44" s="1"/>
  <c r="DL34" i="44" s="1"/>
  <c r="CX33" i="44"/>
  <c r="CY33" i="44" s="1"/>
  <c r="CV33" i="44"/>
  <c r="CX32" i="44"/>
  <c r="CY32" i="44" s="1"/>
  <c r="CV32" i="44"/>
  <c r="CZ32" i="44" s="1"/>
  <c r="DJ32" i="44" s="1"/>
  <c r="DL32" i="44" s="1"/>
  <c r="CX31" i="44"/>
  <c r="CY31" i="44" s="1"/>
  <c r="CV31" i="44"/>
  <c r="CW31" i="44" s="1"/>
  <c r="CX30" i="44"/>
  <c r="CY30" i="44" s="1"/>
  <c r="CV30" i="44"/>
  <c r="CX29" i="44"/>
  <c r="CY29" i="44" s="1"/>
  <c r="CV29" i="44"/>
  <c r="CX28" i="44"/>
  <c r="CY28" i="44" s="1"/>
  <c r="CV28" i="44"/>
  <c r="CZ28" i="44" s="1"/>
  <c r="DJ28" i="44" s="1"/>
  <c r="DL28" i="44" s="1"/>
  <c r="CZ27" i="44"/>
  <c r="DJ27" i="44" s="1"/>
  <c r="DL27" i="44" s="1"/>
  <c r="CX27" i="44"/>
  <c r="CV27" i="44"/>
  <c r="CW27" i="44" s="1"/>
  <c r="CX26" i="44"/>
  <c r="CY26" i="44" s="1"/>
  <c r="CV26" i="44"/>
  <c r="CZ26" i="44" s="1"/>
  <c r="DJ26" i="44" s="1"/>
  <c r="DL26" i="44" s="1"/>
  <c r="CX25" i="44"/>
  <c r="CY25" i="44" s="1"/>
  <c r="CV25" i="44"/>
  <c r="CZ24" i="44"/>
  <c r="DJ24" i="44" s="1"/>
  <c r="DL24" i="44" s="1"/>
  <c r="CX24" i="44"/>
  <c r="CV24" i="44"/>
  <c r="CX23" i="44"/>
  <c r="CY23" i="44" s="1"/>
  <c r="CV23" i="44"/>
  <c r="CW23" i="44" s="1"/>
  <c r="CX22" i="44"/>
  <c r="CY22" i="44" s="1"/>
  <c r="CV22" i="44"/>
  <c r="CZ22" i="44" s="1"/>
  <c r="DJ22" i="44" s="1"/>
  <c r="DL22" i="44" s="1"/>
  <c r="CY21" i="44"/>
  <c r="CX21" i="44"/>
  <c r="CV21" i="44"/>
  <c r="CX20" i="44"/>
  <c r="CZ20" i="44" s="1"/>
  <c r="DJ20" i="44" s="1"/>
  <c r="CV20" i="44"/>
  <c r="CX15" i="44"/>
  <c r="CV15" i="44"/>
  <c r="CZ15" i="44" s="1"/>
  <c r="DJ15" i="44" s="1"/>
  <c r="DL15" i="44" s="1"/>
  <c r="CX14" i="44"/>
  <c r="CV14" i="44"/>
  <c r="CZ14" i="44" s="1"/>
  <c r="DJ14" i="44" s="1"/>
  <c r="DL14" i="44" s="1"/>
  <c r="CX13" i="44"/>
  <c r="CV13" i="44"/>
  <c r="CZ13" i="44" s="1"/>
  <c r="DJ13" i="44" s="1"/>
  <c r="DL13" i="44" s="1"/>
  <c r="CX12" i="44"/>
  <c r="CV12" i="44"/>
  <c r="CX11" i="44"/>
  <c r="CX16" i="44" s="1"/>
  <c r="CV11" i="44"/>
  <c r="CZ11" i="44" s="1"/>
  <c r="DJ11" i="44" s="1"/>
  <c r="DL11" i="44" s="1"/>
  <c r="CX10" i="44"/>
  <c r="CV10" i="44"/>
  <c r="CV112" i="44" s="1"/>
  <c r="CX9" i="44"/>
  <c r="CV9" i="44"/>
  <c r="CX8" i="44"/>
  <c r="CV8" i="44"/>
  <c r="CZ8" i="44" s="1"/>
  <c r="DJ8" i="44" s="1"/>
  <c r="DJ10" i="44" l="1"/>
  <c r="DL8" i="44"/>
  <c r="DL10" i="44" s="1"/>
  <c r="DL20" i="44"/>
  <c r="CZ51" i="44"/>
  <c r="DJ51" i="44" s="1"/>
  <c r="DL51" i="44" s="1"/>
  <c r="CZ31" i="44"/>
  <c r="DJ31" i="44" s="1"/>
  <c r="DL31" i="44" s="1"/>
  <c r="CY34" i="44"/>
  <c r="CY40" i="44"/>
  <c r="CY43" i="44"/>
  <c r="CZ46" i="44"/>
  <c r="DJ46" i="44" s="1"/>
  <c r="DL46" i="44" s="1"/>
  <c r="CZ75" i="44"/>
  <c r="DJ75" i="44" s="1"/>
  <c r="CZ78" i="44"/>
  <c r="DJ78" i="44" s="1"/>
  <c r="DL78" i="44" s="1"/>
  <c r="CY81" i="44"/>
  <c r="CY87" i="44"/>
  <c r="CY90" i="44"/>
  <c r="CZ93" i="44"/>
  <c r="DJ93" i="44" s="1"/>
  <c r="DL93" i="44" s="1"/>
  <c r="CY99" i="44"/>
  <c r="CZ36" i="44"/>
  <c r="DJ36" i="44" s="1"/>
  <c r="DL36" i="44" s="1"/>
  <c r="CZ39" i="44"/>
  <c r="DJ39" i="44" s="1"/>
  <c r="DL39" i="44" s="1"/>
  <c r="CZ68" i="44"/>
  <c r="DJ68" i="44" s="1"/>
  <c r="DL68" i="44" s="1"/>
  <c r="CZ9" i="44"/>
  <c r="DJ9" i="44" s="1"/>
  <c r="DL9" i="44" s="1"/>
  <c r="CZ23" i="44"/>
  <c r="DJ23" i="44" s="1"/>
  <c r="DL23" i="44" s="1"/>
  <c r="CZ52" i="44"/>
  <c r="DJ52" i="44" s="1"/>
  <c r="DL52" i="44" s="1"/>
  <c r="CZ55" i="44"/>
  <c r="DJ55" i="44" s="1"/>
  <c r="DL55" i="44" s="1"/>
  <c r="CY79" i="44"/>
  <c r="CZ35" i="44"/>
  <c r="DJ35" i="44" s="1"/>
  <c r="DL35" i="44" s="1"/>
  <c r="CY38" i="44"/>
  <c r="CY44" i="44"/>
  <c r="CY47" i="44"/>
  <c r="CZ50" i="44"/>
  <c r="DJ50" i="44" s="1"/>
  <c r="DL50" i="44" s="1"/>
  <c r="CZ82" i="44"/>
  <c r="DJ82" i="44" s="1"/>
  <c r="DL82" i="44" s="1"/>
  <c r="CY85" i="44"/>
  <c r="CY91" i="44"/>
  <c r="CY94" i="44"/>
  <c r="CZ100" i="44"/>
  <c r="DJ100" i="44" s="1"/>
  <c r="DL100" i="44" s="1"/>
  <c r="CY82" i="44"/>
  <c r="CX112" i="44"/>
  <c r="CY24" i="44"/>
  <c r="CY27" i="44"/>
  <c r="CZ30" i="44"/>
  <c r="DJ30" i="44" s="1"/>
  <c r="DL30" i="44" s="1"/>
  <c r="CZ47" i="44"/>
  <c r="DJ47" i="44" s="1"/>
  <c r="DL47" i="44" s="1"/>
  <c r="CY50" i="44"/>
  <c r="CY56" i="44"/>
  <c r="CY59" i="44"/>
  <c r="CY66" i="44"/>
  <c r="CY69" i="44"/>
  <c r="CZ72" i="44"/>
  <c r="DJ72" i="44" s="1"/>
  <c r="DL72" i="44" s="1"/>
  <c r="CZ77" i="44"/>
  <c r="DJ77" i="44" s="1"/>
  <c r="DL77" i="44" s="1"/>
  <c r="CZ94" i="44"/>
  <c r="DJ94" i="44" s="1"/>
  <c r="DL94" i="44" s="1"/>
  <c r="CZ105" i="44"/>
  <c r="DJ105" i="44" s="1"/>
  <c r="DL105" i="44" s="1"/>
  <c r="CW100" i="44"/>
  <c r="DL66" i="44"/>
  <c r="CZ89" i="44"/>
  <c r="DJ89" i="44" s="1"/>
  <c r="DL89" i="44" s="1"/>
  <c r="CZ92" i="44"/>
  <c r="DJ92" i="44" s="1"/>
  <c r="DL92" i="44" s="1"/>
  <c r="CZ98" i="44"/>
  <c r="DJ98" i="44" s="1"/>
  <c r="DL98" i="44" s="1"/>
  <c r="CV96" i="44"/>
  <c r="CW73" i="44"/>
  <c r="CZ49" i="44"/>
  <c r="CW49" i="44"/>
  <c r="CZ21" i="44"/>
  <c r="DJ21" i="44" s="1"/>
  <c r="DL21" i="44" s="1"/>
  <c r="CW21" i="44"/>
  <c r="CV61" i="44"/>
  <c r="CW53" i="44"/>
  <c r="CZ53" i="44"/>
  <c r="DJ53" i="44" s="1"/>
  <c r="DL53" i="44" s="1"/>
  <c r="CZ25" i="44"/>
  <c r="DJ25" i="44" s="1"/>
  <c r="DL25" i="44" s="1"/>
  <c r="CW25" i="44"/>
  <c r="CW95" i="44"/>
  <c r="CX61" i="44"/>
  <c r="CW41" i="44"/>
  <c r="CZ41" i="44"/>
  <c r="CY16" i="44"/>
  <c r="CZ33" i="44"/>
  <c r="DJ33" i="44" s="1"/>
  <c r="DL33" i="44" s="1"/>
  <c r="CW33" i="44"/>
  <c r="CZ37" i="44"/>
  <c r="CW37" i="44"/>
  <c r="CZ29" i="44"/>
  <c r="CW29" i="44"/>
  <c r="CZ12" i="44"/>
  <c r="DJ12" i="44" s="1"/>
  <c r="DL12" i="44" s="1"/>
  <c r="CV16" i="44"/>
  <c r="CZ42" i="44"/>
  <c r="CZ45" i="44"/>
  <c r="CW45" i="44"/>
  <c r="CW20" i="44"/>
  <c r="CW36" i="44"/>
  <c r="CZ10" i="44"/>
  <c r="CZ57" i="44"/>
  <c r="DJ57" i="44" s="1"/>
  <c r="DL57" i="44" s="1"/>
  <c r="CZ67" i="44"/>
  <c r="CZ71" i="44"/>
  <c r="CZ76" i="44"/>
  <c r="CZ80" i="44"/>
  <c r="CZ84" i="44"/>
  <c r="DJ84" i="44" s="1"/>
  <c r="DL84" i="44" s="1"/>
  <c r="CX95" i="44"/>
  <c r="CY20" i="44"/>
  <c r="CY100" i="44"/>
  <c r="CX73" i="44"/>
  <c r="CZ73" i="44" s="1"/>
  <c r="CW22" i="44"/>
  <c r="CW26" i="44"/>
  <c r="CW30" i="44"/>
  <c r="CW34" i="44"/>
  <c r="CW38" i="44"/>
  <c r="CW42" i="44"/>
  <c r="CW46" i="44"/>
  <c r="CW50" i="44"/>
  <c r="CW54" i="44"/>
  <c r="CW58" i="44"/>
  <c r="CW62" i="44"/>
  <c r="CW68" i="44"/>
  <c r="CW72" i="44"/>
  <c r="CW77" i="44"/>
  <c r="CW81" i="44"/>
  <c r="CW85" i="44"/>
  <c r="CW89" i="44"/>
  <c r="CW93" i="44"/>
  <c r="CW98" i="44"/>
  <c r="CW67" i="44"/>
  <c r="CW88" i="44"/>
  <c r="CW92" i="44"/>
  <c r="CZ111" i="44"/>
  <c r="DA27" i="44" s="1"/>
  <c r="CW24" i="44"/>
  <c r="CW28" i="44"/>
  <c r="CW32" i="44"/>
  <c r="CW40" i="44"/>
  <c r="CW44" i="44"/>
  <c r="CW48" i="44"/>
  <c r="CW52" i="44"/>
  <c r="CW56" i="44"/>
  <c r="CW60" i="44"/>
  <c r="CW66" i="44"/>
  <c r="CW70" i="44"/>
  <c r="CW75" i="44"/>
  <c r="CW79" i="44"/>
  <c r="CW83" i="44"/>
  <c r="CW87" i="44"/>
  <c r="CW91" i="44"/>
  <c r="DA51" i="44" l="1"/>
  <c r="DA35" i="44"/>
  <c r="DA78" i="44"/>
  <c r="DA37" i="44"/>
  <c r="DJ37" i="44"/>
  <c r="DL37" i="44" s="1"/>
  <c r="DA41" i="44"/>
  <c r="DJ41" i="44"/>
  <c r="DL41" i="44" s="1"/>
  <c r="DA22" i="44"/>
  <c r="DJ111" i="44"/>
  <c r="DL111" i="44" s="1"/>
  <c r="DA29" i="44"/>
  <c r="DJ29" i="44"/>
  <c r="DL29" i="44" s="1"/>
  <c r="DA85" i="44"/>
  <c r="DA80" i="44"/>
  <c r="DJ80" i="44"/>
  <c r="DL80" i="44" s="1"/>
  <c r="DA98" i="44"/>
  <c r="DA24" i="44"/>
  <c r="DA72" i="44"/>
  <c r="DA49" i="44"/>
  <c r="DJ49" i="44"/>
  <c r="DL49" i="44" s="1"/>
  <c r="DA45" i="44"/>
  <c r="DJ45" i="44"/>
  <c r="DL45" i="44" s="1"/>
  <c r="DA31" i="44"/>
  <c r="DA52" i="44"/>
  <c r="DA54" i="44"/>
  <c r="DA36" i="44"/>
  <c r="DA42" i="44"/>
  <c r="DJ42" i="44"/>
  <c r="DL42" i="44" s="1"/>
  <c r="DA92" i="44"/>
  <c r="DA47" i="44"/>
  <c r="DA100" i="44"/>
  <c r="DL75" i="44"/>
  <c r="DA71" i="44"/>
  <c r="DJ71" i="44"/>
  <c r="DL71" i="44" s="1"/>
  <c r="DA89" i="44"/>
  <c r="DA44" i="44"/>
  <c r="DA43" i="44"/>
  <c r="DA38" i="44"/>
  <c r="DL112" i="44"/>
  <c r="DL16" i="44"/>
  <c r="DA50" i="44"/>
  <c r="DA76" i="44"/>
  <c r="DJ76" i="44"/>
  <c r="DL76" i="44" s="1"/>
  <c r="DA99" i="44"/>
  <c r="DA48" i="44"/>
  <c r="DA67" i="44"/>
  <c r="DJ67" i="44"/>
  <c r="DA69" i="44"/>
  <c r="DA26" i="44"/>
  <c r="DA20" i="44"/>
  <c r="DJ16" i="44"/>
  <c r="DJ112" i="44"/>
  <c r="DA73" i="44"/>
  <c r="CY61" i="44"/>
  <c r="CX63" i="44"/>
  <c r="DA25" i="44"/>
  <c r="DA32" i="44"/>
  <c r="DA23" i="44"/>
  <c r="DA93" i="44"/>
  <c r="DA86" i="44"/>
  <c r="DA57" i="44"/>
  <c r="DA66" i="44"/>
  <c r="CW16" i="44"/>
  <c r="CZ16" i="44"/>
  <c r="DA39" i="44"/>
  <c r="DA33" i="44"/>
  <c r="DA90" i="44"/>
  <c r="DA28" i="44"/>
  <c r="DA82" i="44"/>
  <c r="DA62" i="44"/>
  <c r="DA75" i="44"/>
  <c r="CZ112" i="44"/>
  <c r="DA59" i="44"/>
  <c r="DA94" i="44"/>
  <c r="DA30" i="44"/>
  <c r="DA87" i="44"/>
  <c r="DA83" i="44"/>
  <c r="DA79" i="44"/>
  <c r="DA21" i="44"/>
  <c r="DA46" i="44"/>
  <c r="DA70" i="44"/>
  <c r="CW96" i="44"/>
  <c r="CX122" i="44"/>
  <c r="CX96" i="44"/>
  <c r="CY96" i="44" s="1"/>
  <c r="CY73" i="44"/>
  <c r="CV63" i="44"/>
  <c r="CW61" i="44"/>
  <c r="CZ61" i="44"/>
  <c r="DA61" i="44" s="1"/>
  <c r="CX120" i="44"/>
  <c r="CY95" i="44"/>
  <c r="DA56" i="44"/>
  <c r="DA40" i="44"/>
  <c r="DA91" i="44"/>
  <c r="DA68" i="44"/>
  <c r="CZ95" i="44"/>
  <c r="DA53" i="44"/>
  <c r="DA88" i="44"/>
  <c r="DA81" i="44"/>
  <c r="DA60" i="44"/>
  <c r="CV122" i="44"/>
  <c r="DA84" i="44"/>
  <c r="DA77" i="44"/>
  <c r="DA58" i="44"/>
  <c r="CV120" i="44"/>
  <c r="DA55" i="44"/>
  <c r="DA34" i="44"/>
  <c r="DJ61" i="44" l="1"/>
  <c r="CZ96" i="44"/>
  <c r="DA96" i="44" s="1"/>
  <c r="DJ95" i="44"/>
  <c r="DL67" i="44"/>
  <c r="DL73" i="44" s="1"/>
  <c r="DJ73" i="44"/>
  <c r="DL95" i="44"/>
  <c r="CZ120" i="44"/>
  <c r="DA95" i="44"/>
  <c r="DA16" i="44"/>
  <c r="CZ63" i="44"/>
  <c r="CV101" i="44"/>
  <c r="CW63" i="44"/>
  <c r="CV118" i="44"/>
  <c r="CX101" i="44"/>
  <c r="CY63" i="44"/>
  <c r="CX118" i="44"/>
  <c r="CZ122" i="44"/>
  <c r="DL149" i="44" l="1"/>
  <c r="DL120" i="44"/>
  <c r="DJ157" i="44"/>
  <c r="DJ122" i="44"/>
  <c r="DJ96" i="44"/>
  <c r="DL157" i="44"/>
  <c r="DL96" i="44"/>
  <c r="DL122" i="44"/>
  <c r="DJ149" i="44"/>
  <c r="DJ120" i="44"/>
  <c r="DL61" i="44"/>
  <c r="DL63" i="44" s="1"/>
  <c r="DJ63" i="44"/>
  <c r="CW101" i="44"/>
  <c r="CV102" i="44"/>
  <c r="DA63" i="44"/>
  <c r="CZ118" i="44"/>
  <c r="CZ101" i="44"/>
  <c r="CY101" i="44"/>
  <c r="CX102" i="44"/>
  <c r="DL118" i="44" l="1"/>
  <c r="DL141" i="44"/>
  <c r="DL101" i="44"/>
  <c r="DL102" i="44" s="1"/>
  <c r="DJ101" i="44"/>
  <c r="DJ102" i="44" s="1"/>
  <c r="DJ118" i="44"/>
  <c r="DJ141" i="44"/>
  <c r="CX116" i="44"/>
  <c r="CY102" i="44"/>
  <c r="CX114" i="44"/>
  <c r="CV116" i="44"/>
  <c r="CW102" i="44"/>
  <c r="CV114" i="44"/>
  <c r="DA101" i="44"/>
  <c r="CZ102" i="44"/>
  <c r="DJ114" i="44" l="1"/>
  <c r="DJ116" i="44"/>
  <c r="DJ125" i="44"/>
  <c r="DJ133" i="44" s="1"/>
  <c r="DL114" i="44"/>
  <c r="DL116" i="44"/>
  <c r="DL125" i="44"/>
  <c r="DL133" i="44" s="1"/>
  <c r="CZ116" i="44"/>
  <c r="DA102" i="44"/>
  <c r="CZ114" i="44"/>
  <c r="CN110" i="53" l="1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5" i="53"/>
  <c r="CN14" i="53"/>
  <c r="CN13" i="53"/>
  <c r="CN12" i="53"/>
  <c r="CN11" i="53"/>
  <c r="CN8" i="53"/>
  <c r="CN10" i="53" s="1"/>
  <c r="CL110" i="53"/>
  <c r="CP110" i="53" s="1"/>
  <c r="CL100" i="53"/>
  <c r="CP100" i="53" s="1"/>
  <c r="CL99" i="53"/>
  <c r="CL98" i="53"/>
  <c r="CL94" i="53"/>
  <c r="CL93" i="53"/>
  <c r="CP93" i="53" s="1"/>
  <c r="CL92" i="53"/>
  <c r="CL91" i="53"/>
  <c r="CL90" i="53"/>
  <c r="CL89" i="53"/>
  <c r="CP89" i="53" s="1"/>
  <c r="CL88" i="53"/>
  <c r="CP88" i="53" s="1"/>
  <c r="CL87" i="53"/>
  <c r="CP87" i="53" s="1"/>
  <c r="CL86" i="53"/>
  <c r="CL85" i="53"/>
  <c r="CP85" i="53" s="1"/>
  <c r="CL84" i="53"/>
  <c r="CL83" i="53"/>
  <c r="CL82" i="53"/>
  <c r="CL81" i="53"/>
  <c r="CP81" i="53" s="1"/>
  <c r="CL80" i="53"/>
  <c r="CP80" i="53" s="1"/>
  <c r="CL79" i="53"/>
  <c r="CP79" i="53" s="1"/>
  <c r="CL78" i="53"/>
  <c r="CL77" i="53"/>
  <c r="CP77" i="53" s="1"/>
  <c r="CL76" i="53"/>
  <c r="CL75" i="53"/>
  <c r="CL72" i="53"/>
  <c r="CL71" i="53"/>
  <c r="CP71" i="53" s="1"/>
  <c r="CL70" i="53"/>
  <c r="CP70" i="53" s="1"/>
  <c r="CL69" i="53"/>
  <c r="CP69" i="53" s="1"/>
  <c r="CL68" i="53"/>
  <c r="CL67" i="53"/>
  <c r="CP67" i="53" s="1"/>
  <c r="CL66" i="53"/>
  <c r="CL62" i="53"/>
  <c r="CL60" i="53"/>
  <c r="CL59" i="53"/>
  <c r="CP59" i="53" s="1"/>
  <c r="CL58" i="53"/>
  <c r="CP58" i="53" s="1"/>
  <c r="CL57" i="53"/>
  <c r="CP57" i="53" s="1"/>
  <c r="CL56" i="53"/>
  <c r="CL55" i="53"/>
  <c r="CP55" i="53" s="1"/>
  <c r="CL54" i="53"/>
  <c r="CL53" i="53"/>
  <c r="CL52" i="53"/>
  <c r="CL51" i="53"/>
  <c r="CP51" i="53" s="1"/>
  <c r="CL50" i="53"/>
  <c r="CP50" i="53" s="1"/>
  <c r="CL49" i="53"/>
  <c r="CP49" i="53" s="1"/>
  <c r="CL48" i="53"/>
  <c r="CL47" i="53"/>
  <c r="CP47" i="53" s="1"/>
  <c r="CL46" i="53"/>
  <c r="CL45" i="53"/>
  <c r="CL44" i="53"/>
  <c r="CL43" i="53"/>
  <c r="CP43" i="53" s="1"/>
  <c r="CL42" i="53"/>
  <c r="CP42" i="53" s="1"/>
  <c r="CL41" i="53"/>
  <c r="CP41" i="53" s="1"/>
  <c r="CL40" i="53"/>
  <c r="CL39" i="53"/>
  <c r="CP39" i="53" s="1"/>
  <c r="CL38" i="53"/>
  <c r="CL37" i="53"/>
  <c r="CL36" i="53"/>
  <c r="CL35" i="53"/>
  <c r="CP35" i="53" s="1"/>
  <c r="CL34" i="53"/>
  <c r="CP34" i="53" s="1"/>
  <c r="CL33" i="53"/>
  <c r="CP33" i="53" s="1"/>
  <c r="CL32" i="53"/>
  <c r="CL31" i="53"/>
  <c r="CP31" i="53" s="1"/>
  <c r="CL30" i="53"/>
  <c r="CL29" i="53"/>
  <c r="CL28" i="53"/>
  <c r="CL27" i="53"/>
  <c r="CP27" i="53" s="1"/>
  <c r="CL26" i="53"/>
  <c r="CP26" i="53" s="1"/>
  <c r="CL25" i="53"/>
  <c r="CP25" i="53" s="1"/>
  <c r="CL24" i="53"/>
  <c r="CL23" i="53"/>
  <c r="CP23" i="53" s="1"/>
  <c r="CL22" i="53"/>
  <c r="CL21" i="53"/>
  <c r="CL20" i="53"/>
  <c r="CL15" i="53"/>
  <c r="CP15" i="53" s="1"/>
  <c r="CL14" i="53"/>
  <c r="CP14" i="53" s="1"/>
  <c r="CL13" i="53"/>
  <c r="CP13" i="53" s="1"/>
  <c r="CL12" i="53"/>
  <c r="CL11" i="53"/>
  <c r="CP11" i="53" s="1"/>
  <c r="CL8" i="53"/>
  <c r="CL10" i="53" s="1"/>
  <c r="CH110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H15" i="53"/>
  <c r="CH14" i="53"/>
  <c r="CH13" i="53"/>
  <c r="CH12" i="53"/>
  <c r="CH11" i="53"/>
  <c r="CH8" i="53"/>
  <c r="CH10" i="53" s="1"/>
  <c r="CH112" i="53" s="1"/>
  <c r="CF110" i="53"/>
  <c r="CJ110" i="53" s="1"/>
  <c r="CF100" i="53"/>
  <c r="CF99" i="53"/>
  <c r="CF98" i="53"/>
  <c r="CJ98" i="53" s="1"/>
  <c r="CF94" i="53"/>
  <c r="CJ94" i="53" s="1"/>
  <c r="CF93" i="53"/>
  <c r="CF92" i="53"/>
  <c r="CF91" i="53"/>
  <c r="CJ91" i="53" s="1"/>
  <c r="CF90" i="53"/>
  <c r="CF89" i="53"/>
  <c r="CF88" i="53"/>
  <c r="CJ88" i="53" s="1"/>
  <c r="CF87" i="53"/>
  <c r="CJ87" i="53" s="1"/>
  <c r="CF86" i="53"/>
  <c r="CJ86" i="53" s="1"/>
  <c r="CF85" i="53"/>
  <c r="CF84" i="53"/>
  <c r="CF83" i="53"/>
  <c r="CJ83" i="53" s="1"/>
  <c r="CF82" i="53"/>
  <c r="CF81" i="53"/>
  <c r="CF80" i="53"/>
  <c r="CJ80" i="53" s="1"/>
  <c r="CF79" i="53"/>
  <c r="CJ79" i="53" s="1"/>
  <c r="CF78" i="53"/>
  <c r="CJ78" i="53" s="1"/>
  <c r="CF77" i="53"/>
  <c r="CF76" i="53"/>
  <c r="CF75" i="53"/>
  <c r="CJ75" i="53" s="1"/>
  <c r="CF72" i="53"/>
  <c r="CF71" i="53"/>
  <c r="CF70" i="53"/>
  <c r="CJ70" i="53" s="1"/>
  <c r="CF69" i="53"/>
  <c r="CJ69" i="53" s="1"/>
  <c r="CF68" i="53"/>
  <c r="CJ68" i="53" s="1"/>
  <c r="CF67" i="53"/>
  <c r="CF66" i="53"/>
  <c r="CF62" i="53"/>
  <c r="CJ62" i="53" s="1"/>
  <c r="CF60" i="53"/>
  <c r="CF59" i="53"/>
  <c r="CF58" i="53"/>
  <c r="CJ58" i="53" s="1"/>
  <c r="CF57" i="53"/>
  <c r="CJ57" i="53" s="1"/>
  <c r="CF56" i="53"/>
  <c r="CJ56" i="53" s="1"/>
  <c r="CF55" i="53"/>
  <c r="CF54" i="53"/>
  <c r="CF53" i="53"/>
  <c r="CJ53" i="53" s="1"/>
  <c r="CF52" i="53"/>
  <c r="CF51" i="53"/>
  <c r="CF50" i="53"/>
  <c r="CJ50" i="53" s="1"/>
  <c r="CF49" i="53"/>
  <c r="CJ49" i="53" s="1"/>
  <c r="CF48" i="53"/>
  <c r="CJ48" i="53" s="1"/>
  <c r="CF47" i="53"/>
  <c r="CF46" i="53"/>
  <c r="CF45" i="53"/>
  <c r="CJ45" i="53" s="1"/>
  <c r="CF44" i="53"/>
  <c r="CF43" i="53"/>
  <c r="CF42" i="53"/>
  <c r="CJ42" i="53" s="1"/>
  <c r="CF41" i="53"/>
  <c r="CJ41" i="53" s="1"/>
  <c r="CF40" i="53"/>
  <c r="CJ40" i="53" s="1"/>
  <c r="CF39" i="53"/>
  <c r="CF38" i="53"/>
  <c r="CF37" i="53"/>
  <c r="CJ37" i="53" s="1"/>
  <c r="CF36" i="53"/>
  <c r="CF35" i="53"/>
  <c r="CF34" i="53"/>
  <c r="CJ34" i="53" s="1"/>
  <c r="CF33" i="53"/>
  <c r="CJ33" i="53" s="1"/>
  <c r="CF32" i="53"/>
  <c r="CJ32" i="53" s="1"/>
  <c r="CF31" i="53"/>
  <c r="CF30" i="53"/>
  <c r="CF29" i="53"/>
  <c r="CJ29" i="53" s="1"/>
  <c r="CF28" i="53"/>
  <c r="CF27" i="53"/>
  <c r="CF26" i="53"/>
  <c r="CJ26" i="53" s="1"/>
  <c r="CF25" i="53"/>
  <c r="CJ25" i="53" s="1"/>
  <c r="CF24" i="53"/>
  <c r="CJ24" i="53" s="1"/>
  <c r="CF23" i="53"/>
  <c r="CF22" i="53"/>
  <c r="CF21" i="53"/>
  <c r="CJ21" i="53" s="1"/>
  <c r="CF20" i="53"/>
  <c r="CF15" i="53"/>
  <c r="CF14" i="53"/>
  <c r="CJ14" i="53" s="1"/>
  <c r="CF13" i="53"/>
  <c r="CJ13" i="53" s="1"/>
  <c r="CF12" i="53"/>
  <c r="CJ12" i="53" s="1"/>
  <c r="CF11" i="53"/>
  <c r="CF8" i="53"/>
  <c r="CF10" i="53" s="1"/>
  <c r="BX110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X15" i="53"/>
  <c r="BX14" i="53"/>
  <c r="BX13" i="53"/>
  <c r="BX12" i="53"/>
  <c r="BX11" i="53"/>
  <c r="BX8" i="53"/>
  <c r="BX10" i="53" s="1"/>
  <c r="BV110" i="53"/>
  <c r="BZ110" i="53" s="1"/>
  <c r="BV100" i="53"/>
  <c r="BV99" i="53"/>
  <c r="BZ99" i="53" s="1"/>
  <c r="BV98" i="53"/>
  <c r="BV94" i="53"/>
  <c r="BV93" i="53"/>
  <c r="BZ93" i="53" s="1"/>
  <c r="BV92" i="53"/>
  <c r="BV91" i="53"/>
  <c r="BV90" i="53"/>
  <c r="BZ90" i="53" s="1"/>
  <c r="BV89" i="53"/>
  <c r="BV88" i="53"/>
  <c r="BZ88" i="53" s="1"/>
  <c r="BV87" i="53"/>
  <c r="BV86" i="53"/>
  <c r="BV85" i="53"/>
  <c r="BZ85" i="53" s="1"/>
  <c r="BV84" i="53"/>
  <c r="BV83" i="53"/>
  <c r="BV82" i="53"/>
  <c r="BZ82" i="53" s="1"/>
  <c r="BV81" i="53"/>
  <c r="BV80" i="53"/>
  <c r="BZ80" i="53" s="1"/>
  <c r="BV79" i="53"/>
  <c r="BV78" i="53"/>
  <c r="BV77" i="53"/>
  <c r="BZ77" i="53" s="1"/>
  <c r="BV76" i="53"/>
  <c r="BV75" i="53"/>
  <c r="BV72" i="53"/>
  <c r="BZ72" i="53" s="1"/>
  <c r="BV71" i="53"/>
  <c r="BV70" i="53"/>
  <c r="BZ70" i="53" s="1"/>
  <c r="BV69" i="53"/>
  <c r="BV68" i="53"/>
  <c r="BV67" i="53"/>
  <c r="BZ67" i="53" s="1"/>
  <c r="BV66" i="53"/>
  <c r="BV62" i="53"/>
  <c r="BV60" i="53"/>
  <c r="BZ60" i="53" s="1"/>
  <c r="BV59" i="53"/>
  <c r="BV58" i="53"/>
  <c r="BZ58" i="53" s="1"/>
  <c r="BV57" i="53"/>
  <c r="BV56" i="53"/>
  <c r="BV55" i="53"/>
  <c r="BZ55" i="53" s="1"/>
  <c r="BV54" i="53"/>
  <c r="BV53" i="53"/>
  <c r="BV52" i="53"/>
  <c r="BZ52" i="53" s="1"/>
  <c r="BV51" i="53"/>
  <c r="BV50" i="53"/>
  <c r="BZ50" i="53" s="1"/>
  <c r="BV49" i="53"/>
  <c r="BV48" i="53"/>
  <c r="BV47" i="53"/>
  <c r="BZ47" i="53" s="1"/>
  <c r="BV46" i="53"/>
  <c r="BV45" i="53"/>
  <c r="BV44" i="53"/>
  <c r="BZ44" i="53" s="1"/>
  <c r="BV43" i="53"/>
  <c r="BV42" i="53"/>
  <c r="BZ42" i="53" s="1"/>
  <c r="BV41" i="53"/>
  <c r="BV40" i="53"/>
  <c r="BV39" i="53"/>
  <c r="BZ39" i="53" s="1"/>
  <c r="BV38" i="53"/>
  <c r="BV37" i="53"/>
  <c r="BV36" i="53"/>
  <c r="BZ36" i="53" s="1"/>
  <c r="BV35" i="53"/>
  <c r="BV34" i="53"/>
  <c r="BZ34" i="53" s="1"/>
  <c r="BV33" i="53"/>
  <c r="BV32" i="53"/>
  <c r="BV31" i="53"/>
  <c r="BZ31" i="53" s="1"/>
  <c r="BV30" i="53"/>
  <c r="BV29" i="53"/>
  <c r="BV28" i="53"/>
  <c r="BZ28" i="53" s="1"/>
  <c r="BV27" i="53"/>
  <c r="BV26" i="53"/>
  <c r="BZ26" i="53" s="1"/>
  <c r="BV25" i="53"/>
  <c r="BV24" i="53"/>
  <c r="BV23" i="53"/>
  <c r="BZ23" i="53" s="1"/>
  <c r="BV22" i="53"/>
  <c r="BV21" i="53"/>
  <c r="BV20" i="53"/>
  <c r="BZ20" i="53" s="1"/>
  <c r="BV15" i="53"/>
  <c r="BV14" i="53"/>
  <c r="BZ14" i="53" s="1"/>
  <c r="BV13" i="53"/>
  <c r="BV12" i="53"/>
  <c r="BV11" i="53"/>
  <c r="BZ11" i="53" s="1"/>
  <c r="BV8" i="53"/>
  <c r="BV10" i="53" s="1"/>
  <c r="BR110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R15" i="53"/>
  <c r="BR14" i="53"/>
  <c r="BR13" i="53"/>
  <c r="BR12" i="53"/>
  <c r="BR11" i="53"/>
  <c r="BR8" i="53"/>
  <c r="BR10" i="53" s="1"/>
  <c r="BP110" i="53"/>
  <c r="BT110" i="53" s="1"/>
  <c r="BP100" i="53"/>
  <c r="BP99" i="53"/>
  <c r="BT99" i="53" s="1"/>
  <c r="BP98" i="53"/>
  <c r="BP94" i="53"/>
  <c r="BP93" i="53"/>
  <c r="BP92" i="53"/>
  <c r="BP91" i="53"/>
  <c r="BT91" i="53" s="1"/>
  <c r="BP90" i="53"/>
  <c r="BP89" i="53"/>
  <c r="BP88" i="53"/>
  <c r="BT88" i="53" s="1"/>
  <c r="BP87" i="53"/>
  <c r="BP86" i="53"/>
  <c r="BP85" i="53"/>
  <c r="BP84" i="53"/>
  <c r="BP83" i="53"/>
  <c r="BT83" i="53" s="1"/>
  <c r="BP82" i="53"/>
  <c r="BT82" i="53" s="1"/>
  <c r="BP81" i="53"/>
  <c r="BP80" i="53"/>
  <c r="BT80" i="53" s="1"/>
  <c r="BP79" i="53"/>
  <c r="BP78" i="53"/>
  <c r="BP77" i="53"/>
  <c r="BP76" i="53"/>
  <c r="BP75" i="53"/>
  <c r="BT75" i="53" s="1"/>
  <c r="BP72" i="53"/>
  <c r="BT72" i="53" s="1"/>
  <c r="BP71" i="53"/>
  <c r="BP70" i="53"/>
  <c r="BT70" i="53" s="1"/>
  <c r="BP69" i="53"/>
  <c r="BP68" i="53"/>
  <c r="BP67" i="53"/>
  <c r="BP66" i="53"/>
  <c r="BP62" i="53"/>
  <c r="BT62" i="53" s="1"/>
  <c r="BP60" i="53"/>
  <c r="BT60" i="53" s="1"/>
  <c r="BP59" i="53"/>
  <c r="BP58" i="53"/>
  <c r="BT58" i="53" s="1"/>
  <c r="BP57" i="53"/>
  <c r="BP56" i="53"/>
  <c r="BP55" i="53"/>
  <c r="BP54" i="53"/>
  <c r="BP53" i="53"/>
  <c r="BT53" i="53" s="1"/>
  <c r="BP52" i="53"/>
  <c r="BT52" i="53" s="1"/>
  <c r="BP51" i="53"/>
  <c r="BP50" i="53"/>
  <c r="BT50" i="53" s="1"/>
  <c r="BP49" i="53"/>
  <c r="BP48" i="53"/>
  <c r="BP47" i="53"/>
  <c r="BP46" i="53"/>
  <c r="BP45" i="53"/>
  <c r="BT45" i="53" s="1"/>
  <c r="BP44" i="53"/>
  <c r="BT44" i="53" s="1"/>
  <c r="BP43" i="53"/>
  <c r="BP42" i="53"/>
  <c r="BT42" i="53" s="1"/>
  <c r="BP41" i="53"/>
  <c r="BP40" i="53"/>
  <c r="BP39" i="53"/>
  <c r="BP38" i="53"/>
  <c r="BP37" i="53"/>
  <c r="BT37" i="53" s="1"/>
  <c r="BP36" i="53"/>
  <c r="BT36" i="53" s="1"/>
  <c r="BP35" i="53"/>
  <c r="BP34" i="53"/>
  <c r="BT34" i="53" s="1"/>
  <c r="BP33" i="53"/>
  <c r="BP32" i="53"/>
  <c r="BP31" i="53"/>
  <c r="BP30" i="53"/>
  <c r="BP29" i="53"/>
  <c r="BT29" i="53" s="1"/>
  <c r="BP28" i="53"/>
  <c r="BT28" i="53" s="1"/>
  <c r="BP27" i="53"/>
  <c r="BP26" i="53"/>
  <c r="BT26" i="53" s="1"/>
  <c r="BP25" i="53"/>
  <c r="BP24" i="53"/>
  <c r="BP23" i="53"/>
  <c r="BP22" i="53"/>
  <c r="BP21" i="53"/>
  <c r="BT21" i="53" s="1"/>
  <c r="BP20" i="53"/>
  <c r="BP15" i="53"/>
  <c r="BP14" i="53"/>
  <c r="BT14" i="53" s="1"/>
  <c r="BP13" i="53"/>
  <c r="BP12" i="53"/>
  <c r="BP11" i="53"/>
  <c r="BP8" i="53"/>
  <c r="BP10" i="53" s="1"/>
  <c r="BJ111" i="53"/>
  <c r="BD111" i="53"/>
  <c r="BH110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H15" i="53"/>
  <c r="BH14" i="53"/>
  <c r="BH13" i="53"/>
  <c r="BH12" i="53"/>
  <c r="BH11" i="53"/>
  <c r="BH8" i="53"/>
  <c r="BH10" i="53" s="1"/>
  <c r="BF110" i="53"/>
  <c r="BJ110" i="53" s="1"/>
  <c r="BF100" i="53"/>
  <c r="BJ100" i="53" s="1"/>
  <c r="BF99" i="53"/>
  <c r="BF98" i="53"/>
  <c r="BF94" i="53"/>
  <c r="BF93" i="53"/>
  <c r="BF92" i="53"/>
  <c r="BF91" i="53"/>
  <c r="BF90" i="53"/>
  <c r="BF89" i="53"/>
  <c r="BJ89" i="53" s="1"/>
  <c r="BF88" i="53"/>
  <c r="BF87" i="53"/>
  <c r="BF86" i="53"/>
  <c r="BF85" i="53"/>
  <c r="BF84" i="53"/>
  <c r="BF83" i="53"/>
  <c r="BF82" i="53"/>
  <c r="BJ82" i="53" s="1"/>
  <c r="BF81" i="53"/>
  <c r="BJ81" i="53" s="1"/>
  <c r="BF80" i="53"/>
  <c r="BF79" i="53"/>
  <c r="BF78" i="53"/>
  <c r="BF77" i="53"/>
  <c r="BF76" i="53"/>
  <c r="BF75" i="53"/>
  <c r="BF72" i="53"/>
  <c r="BJ72" i="53" s="1"/>
  <c r="BF71" i="53"/>
  <c r="BJ71" i="53" s="1"/>
  <c r="BF70" i="53"/>
  <c r="BF69" i="53"/>
  <c r="BF68" i="53"/>
  <c r="BF67" i="53"/>
  <c r="BF66" i="53"/>
  <c r="BF62" i="53"/>
  <c r="BF60" i="53"/>
  <c r="BJ60" i="53" s="1"/>
  <c r="BF59" i="53"/>
  <c r="BJ59" i="53" s="1"/>
  <c r="BF58" i="53"/>
  <c r="BF57" i="53"/>
  <c r="BF56" i="53"/>
  <c r="BF55" i="53"/>
  <c r="BF54" i="53"/>
  <c r="BF53" i="53"/>
  <c r="BF52" i="53"/>
  <c r="BJ52" i="53" s="1"/>
  <c r="BF51" i="53"/>
  <c r="BJ51" i="53" s="1"/>
  <c r="BF50" i="53"/>
  <c r="BF49" i="53"/>
  <c r="BF48" i="53"/>
  <c r="BF47" i="53"/>
  <c r="BF46" i="53"/>
  <c r="BF45" i="53"/>
  <c r="BF44" i="53"/>
  <c r="BJ44" i="53" s="1"/>
  <c r="BF43" i="53"/>
  <c r="BJ43" i="53" s="1"/>
  <c r="BF42" i="53"/>
  <c r="BF41" i="53"/>
  <c r="BF40" i="53"/>
  <c r="BF39" i="53"/>
  <c r="BF38" i="53"/>
  <c r="BF37" i="53"/>
  <c r="BJ37" i="53" s="1"/>
  <c r="BF36" i="53"/>
  <c r="BJ36" i="53" s="1"/>
  <c r="BF35" i="53"/>
  <c r="BJ35" i="53" s="1"/>
  <c r="BF34" i="53"/>
  <c r="BF33" i="53"/>
  <c r="BF32" i="53"/>
  <c r="BF31" i="53"/>
  <c r="BF30" i="53"/>
  <c r="BF29" i="53"/>
  <c r="BF28" i="53"/>
  <c r="BJ28" i="53" s="1"/>
  <c r="BF27" i="53"/>
  <c r="BJ27" i="53" s="1"/>
  <c r="BF26" i="53"/>
  <c r="BF25" i="53"/>
  <c r="BF24" i="53"/>
  <c r="BF23" i="53"/>
  <c r="BF22" i="53"/>
  <c r="BF21" i="53"/>
  <c r="BF20" i="53"/>
  <c r="BJ20" i="53" s="1"/>
  <c r="BF15" i="53"/>
  <c r="BJ15" i="53" s="1"/>
  <c r="BF14" i="53"/>
  <c r="BF13" i="53"/>
  <c r="BF12" i="53"/>
  <c r="BF11" i="53"/>
  <c r="BF8" i="53"/>
  <c r="BF10" i="53" s="1"/>
  <c r="BB110" i="53"/>
  <c r="BD110" i="53" s="1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BB15" i="53"/>
  <c r="BB14" i="53"/>
  <c r="BB13" i="53"/>
  <c r="BB12" i="53"/>
  <c r="BB11" i="53"/>
  <c r="BB8" i="53"/>
  <c r="BB10" i="53" s="1"/>
  <c r="AZ110" i="53"/>
  <c r="AZ100" i="53"/>
  <c r="AZ99" i="53"/>
  <c r="BD99" i="53" s="1"/>
  <c r="AZ98" i="53"/>
  <c r="AZ94" i="53"/>
  <c r="AZ93" i="53"/>
  <c r="BD93" i="53" s="1"/>
  <c r="AZ92" i="53"/>
  <c r="AZ91" i="53"/>
  <c r="AZ90" i="53"/>
  <c r="AZ89" i="53"/>
  <c r="AZ88" i="53"/>
  <c r="AZ87" i="53"/>
  <c r="AZ86" i="53"/>
  <c r="AZ85" i="53"/>
  <c r="BD85" i="53" s="1"/>
  <c r="AZ84" i="53"/>
  <c r="AZ83" i="53"/>
  <c r="AZ82" i="53"/>
  <c r="AZ81" i="53"/>
  <c r="AZ80" i="53"/>
  <c r="AZ79" i="53"/>
  <c r="AZ78" i="53"/>
  <c r="AZ77" i="53"/>
  <c r="BD77" i="53" s="1"/>
  <c r="AZ76" i="53"/>
  <c r="AZ75" i="53"/>
  <c r="AZ72" i="53"/>
  <c r="AZ71" i="53"/>
  <c r="AZ70" i="53"/>
  <c r="AZ69" i="53"/>
  <c r="AZ68" i="53"/>
  <c r="AZ67" i="53"/>
  <c r="BD67" i="53" s="1"/>
  <c r="AZ66" i="53"/>
  <c r="AZ62" i="53"/>
  <c r="AZ60" i="53"/>
  <c r="AZ59" i="53"/>
  <c r="AZ58" i="53"/>
  <c r="AZ57" i="53"/>
  <c r="AZ56" i="53"/>
  <c r="AZ55" i="53"/>
  <c r="BD55" i="53" s="1"/>
  <c r="AZ54" i="53"/>
  <c r="AZ53" i="53"/>
  <c r="AZ52" i="53"/>
  <c r="AZ51" i="53"/>
  <c r="AZ50" i="53"/>
  <c r="AZ49" i="53"/>
  <c r="AZ48" i="53"/>
  <c r="AZ47" i="53"/>
  <c r="BD47" i="53" s="1"/>
  <c r="AZ46" i="53"/>
  <c r="AZ45" i="53"/>
  <c r="AZ44" i="53"/>
  <c r="AZ43" i="53"/>
  <c r="AZ42" i="53"/>
  <c r="AZ41" i="53"/>
  <c r="AZ40" i="53"/>
  <c r="AZ39" i="53"/>
  <c r="BD39" i="53" s="1"/>
  <c r="AZ38" i="53"/>
  <c r="AZ37" i="53"/>
  <c r="AZ36" i="53"/>
  <c r="AZ35" i="53"/>
  <c r="AZ34" i="53"/>
  <c r="AZ33" i="53"/>
  <c r="AZ32" i="53"/>
  <c r="AZ31" i="53"/>
  <c r="BD31" i="53" s="1"/>
  <c r="AZ30" i="53"/>
  <c r="AZ29" i="53"/>
  <c r="AZ28" i="53"/>
  <c r="AZ27" i="53"/>
  <c r="AZ26" i="53"/>
  <c r="AZ25" i="53"/>
  <c r="AZ24" i="53"/>
  <c r="AZ23" i="53"/>
  <c r="BD23" i="53" s="1"/>
  <c r="AZ22" i="53"/>
  <c r="AZ21" i="53"/>
  <c r="AZ20" i="53"/>
  <c r="AZ15" i="53"/>
  <c r="AZ14" i="53"/>
  <c r="AZ13" i="53"/>
  <c r="AZ12" i="53"/>
  <c r="AZ11" i="53"/>
  <c r="BD11" i="53" s="1"/>
  <c r="AZ8" i="53"/>
  <c r="AZ10" i="53" s="1"/>
  <c r="AT111" i="53"/>
  <c r="AR110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R15" i="53"/>
  <c r="AR14" i="53"/>
  <c r="AR13" i="53"/>
  <c r="AR12" i="53"/>
  <c r="AR11" i="53"/>
  <c r="AR8" i="53"/>
  <c r="AR10" i="53" s="1"/>
  <c r="AP110" i="53"/>
  <c r="AT110" i="53" s="1"/>
  <c r="AP100" i="53"/>
  <c r="AP99" i="53"/>
  <c r="AP98" i="53"/>
  <c r="AP94" i="53"/>
  <c r="AT94" i="53" s="1"/>
  <c r="AP93" i="53"/>
  <c r="AT93" i="53" s="1"/>
  <c r="AP92" i="53"/>
  <c r="AT92" i="53" s="1"/>
  <c r="AP91" i="53"/>
  <c r="AT91" i="53" s="1"/>
  <c r="AP90" i="53"/>
  <c r="AP89" i="53"/>
  <c r="AP88" i="53"/>
  <c r="AP87" i="53"/>
  <c r="AP86" i="53"/>
  <c r="AT86" i="53" s="1"/>
  <c r="AP85" i="53"/>
  <c r="AT85" i="53" s="1"/>
  <c r="AP84" i="53"/>
  <c r="AT84" i="53" s="1"/>
  <c r="AP83" i="53"/>
  <c r="AT83" i="53" s="1"/>
  <c r="AP82" i="53"/>
  <c r="AP81" i="53"/>
  <c r="AP80" i="53"/>
  <c r="AP79" i="53"/>
  <c r="AP78" i="53"/>
  <c r="AP77" i="53"/>
  <c r="AT77" i="53" s="1"/>
  <c r="AP76" i="53"/>
  <c r="AT76" i="53" s="1"/>
  <c r="AP75" i="53"/>
  <c r="AT75" i="53" s="1"/>
  <c r="AP72" i="53"/>
  <c r="AP71" i="53"/>
  <c r="AP70" i="53"/>
  <c r="AP69" i="53"/>
  <c r="AP68" i="53"/>
  <c r="AT68" i="53" s="1"/>
  <c r="AP67" i="53"/>
  <c r="AT67" i="53" s="1"/>
  <c r="AP66" i="53"/>
  <c r="AP62" i="53"/>
  <c r="AT62" i="53" s="1"/>
  <c r="AP60" i="53"/>
  <c r="AP59" i="53"/>
  <c r="AP58" i="53"/>
  <c r="AP57" i="53"/>
  <c r="AP56" i="53"/>
  <c r="AT56" i="53" s="1"/>
  <c r="AP55" i="53"/>
  <c r="AT55" i="53" s="1"/>
  <c r="AP54" i="53"/>
  <c r="AT54" i="53" s="1"/>
  <c r="AP53" i="53"/>
  <c r="AT53" i="53" s="1"/>
  <c r="AP52" i="53"/>
  <c r="AP51" i="53"/>
  <c r="AP50" i="53"/>
  <c r="AP49" i="53"/>
  <c r="AP48" i="53"/>
  <c r="AT48" i="53" s="1"/>
  <c r="AP47" i="53"/>
  <c r="AT47" i="53" s="1"/>
  <c r="AP46" i="53"/>
  <c r="AT46" i="53" s="1"/>
  <c r="AP45" i="53"/>
  <c r="AT45" i="53" s="1"/>
  <c r="AP44" i="53"/>
  <c r="AP43" i="53"/>
  <c r="AP42" i="53"/>
  <c r="AP41" i="53"/>
  <c r="AP40" i="53"/>
  <c r="AT40" i="53" s="1"/>
  <c r="AP39" i="53"/>
  <c r="AT39" i="53" s="1"/>
  <c r="AP38" i="53"/>
  <c r="AT38" i="53" s="1"/>
  <c r="AP37" i="53"/>
  <c r="AT37" i="53" s="1"/>
  <c r="AP36" i="53"/>
  <c r="AP35" i="53"/>
  <c r="AP34" i="53"/>
  <c r="AP33" i="53"/>
  <c r="AP32" i="53"/>
  <c r="AT32" i="53" s="1"/>
  <c r="AP31" i="53"/>
  <c r="AT31" i="53" s="1"/>
  <c r="AP30" i="53"/>
  <c r="AT30" i="53" s="1"/>
  <c r="AP29" i="53"/>
  <c r="AT29" i="53" s="1"/>
  <c r="AP28" i="53"/>
  <c r="AP27" i="53"/>
  <c r="AP26" i="53"/>
  <c r="AP25" i="53"/>
  <c r="AP24" i="53"/>
  <c r="AT24" i="53" s="1"/>
  <c r="AP23" i="53"/>
  <c r="AT23" i="53" s="1"/>
  <c r="AP22" i="53"/>
  <c r="AT22" i="53" s="1"/>
  <c r="AP21" i="53"/>
  <c r="AT21" i="53" s="1"/>
  <c r="AP20" i="53"/>
  <c r="AP15" i="53"/>
  <c r="AP14" i="53"/>
  <c r="AP13" i="53"/>
  <c r="AP12" i="53"/>
  <c r="AT12" i="53" s="1"/>
  <c r="AP11" i="53"/>
  <c r="AT11" i="53" s="1"/>
  <c r="AP8" i="53"/>
  <c r="AP10" i="53" s="1"/>
  <c r="AB111" i="53"/>
  <c r="AB110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AB15" i="53"/>
  <c r="AB14" i="53"/>
  <c r="AB13" i="53"/>
  <c r="AB12" i="53"/>
  <c r="AB11" i="53"/>
  <c r="AB8" i="53"/>
  <c r="AB10" i="53" s="1"/>
  <c r="Z111" i="53"/>
  <c r="Z110" i="53"/>
  <c r="AD110" i="53" s="1"/>
  <c r="Z107" i="53"/>
  <c r="Z106" i="53"/>
  <c r="AD106" i="53" s="1"/>
  <c r="Z105" i="53"/>
  <c r="AD105" i="53" s="1"/>
  <c r="Z100" i="53"/>
  <c r="AD100" i="53" s="1"/>
  <c r="Z99" i="53"/>
  <c r="AD99" i="53" s="1"/>
  <c r="Z98" i="53"/>
  <c r="Z94" i="53"/>
  <c r="Z93" i="53"/>
  <c r="Z92" i="53"/>
  <c r="Z91" i="53"/>
  <c r="AD91" i="53" s="1"/>
  <c r="Z90" i="53"/>
  <c r="AD90" i="53" s="1"/>
  <c r="Z89" i="53"/>
  <c r="AD89" i="53" s="1"/>
  <c r="Z88" i="53"/>
  <c r="AD88" i="53" s="1"/>
  <c r="Z87" i="53"/>
  <c r="Z86" i="53"/>
  <c r="Z85" i="53"/>
  <c r="Z84" i="53"/>
  <c r="Z83" i="53"/>
  <c r="AD83" i="53" s="1"/>
  <c r="Z82" i="53"/>
  <c r="AD82" i="53" s="1"/>
  <c r="Z81" i="53"/>
  <c r="AD81" i="53" s="1"/>
  <c r="Z80" i="53"/>
  <c r="AD80" i="53" s="1"/>
  <c r="Z79" i="53"/>
  <c r="Z78" i="53"/>
  <c r="Z77" i="53"/>
  <c r="Z76" i="53"/>
  <c r="Z75" i="53"/>
  <c r="AD75" i="53" s="1"/>
  <c r="Z72" i="53"/>
  <c r="AD72" i="53" s="1"/>
  <c r="Z71" i="53"/>
  <c r="AD71" i="53" s="1"/>
  <c r="Z70" i="53"/>
  <c r="AD70" i="53" s="1"/>
  <c r="Z69" i="53"/>
  <c r="Z68" i="53"/>
  <c r="Z67" i="53"/>
  <c r="Z66" i="53"/>
  <c r="Z62" i="53"/>
  <c r="AD62" i="53" s="1"/>
  <c r="Z60" i="53"/>
  <c r="AD60" i="53" s="1"/>
  <c r="Z59" i="53"/>
  <c r="AD59" i="53" s="1"/>
  <c r="Z58" i="53"/>
  <c r="AD58" i="53" s="1"/>
  <c r="Z57" i="53"/>
  <c r="Z56" i="53"/>
  <c r="Z55" i="53"/>
  <c r="Z54" i="53"/>
  <c r="Z53" i="53"/>
  <c r="AD53" i="53" s="1"/>
  <c r="Z52" i="53"/>
  <c r="AD52" i="53" s="1"/>
  <c r="Z51" i="53"/>
  <c r="AD51" i="53" s="1"/>
  <c r="Z50" i="53"/>
  <c r="AD50" i="53" s="1"/>
  <c r="Z49" i="53"/>
  <c r="Z48" i="53"/>
  <c r="Z47" i="53"/>
  <c r="Z46" i="53"/>
  <c r="Z45" i="53"/>
  <c r="AD45" i="53" s="1"/>
  <c r="Z44" i="53"/>
  <c r="AD44" i="53" s="1"/>
  <c r="Z43" i="53"/>
  <c r="AD43" i="53" s="1"/>
  <c r="Z42" i="53"/>
  <c r="AD42" i="53" s="1"/>
  <c r="Z41" i="53"/>
  <c r="Z40" i="53"/>
  <c r="Z39" i="53"/>
  <c r="Z38" i="53"/>
  <c r="Z37" i="53"/>
  <c r="AD37" i="53" s="1"/>
  <c r="Z36" i="53"/>
  <c r="AD36" i="53" s="1"/>
  <c r="Z35" i="53"/>
  <c r="AD35" i="53" s="1"/>
  <c r="Z34" i="53"/>
  <c r="AD34" i="53" s="1"/>
  <c r="Z33" i="53"/>
  <c r="Z32" i="53"/>
  <c r="Z31" i="53"/>
  <c r="Z30" i="53"/>
  <c r="Z29" i="53"/>
  <c r="AD29" i="53" s="1"/>
  <c r="Z28" i="53"/>
  <c r="AD28" i="53" s="1"/>
  <c r="Z27" i="53"/>
  <c r="AD27" i="53" s="1"/>
  <c r="Z26" i="53"/>
  <c r="AD26" i="53" s="1"/>
  <c r="Z25" i="53"/>
  <c r="Z24" i="53"/>
  <c r="Z23" i="53"/>
  <c r="Z22" i="53"/>
  <c r="Z21" i="53"/>
  <c r="AD21" i="53" s="1"/>
  <c r="Z20" i="53"/>
  <c r="Z15" i="53"/>
  <c r="AD15" i="53" s="1"/>
  <c r="Z14" i="53"/>
  <c r="AD14" i="53" s="1"/>
  <c r="Z13" i="53"/>
  <c r="Z12" i="53"/>
  <c r="Z11" i="53"/>
  <c r="Z8" i="53"/>
  <c r="Z10" i="53" s="1"/>
  <c r="V111" i="53"/>
  <c r="V110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V15" i="53"/>
  <c r="V14" i="53"/>
  <c r="V13" i="53"/>
  <c r="V12" i="53"/>
  <c r="V11" i="53"/>
  <c r="V8" i="53"/>
  <c r="V10" i="53" s="1"/>
  <c r="T111" i="53"/>
  <c r="AF111" i="53" s="1"/>
  <c r="T110" i="53"/>
  <c r="X110" i="53" s="1"/>
  <c r="T107" i="53"/>
  <c r="T106" i="53"/>
  <c r="T105" i="53"/>
  <c r="T100" i="53"/>
  <c r="X100" i="53" s="1"/>
  <c r="T99" i="53"/>
  <c r="X99" i="53" s="1"/>
  <c r="T98" i="53"/>
  <c r="T94" i="53"/>
  <c r="T93" i="53"/>
  <c r="X93" i="53" s="1"/>
  <c r="T92" i="53"/>
  <c r="T91" i="53"/>
  <c r="T90" i="53"/>
  <c r="T89" i="53"/>
  <c r="X89" i="53" s="1"/>
  <c r="T88" i="53"/>
  <c r="X88" i="53" s="1"/>
  <c r="T87" i="53"/>
  <c r="T86" i="53"/>
  <c r="X86" i="53" s="1"/>
  <c r="T85" i="53"/>
  <c r="X85" i="53" s="1"/>
  <c r="T84" i="53"/>
  <c r="T83" i="53"/>
  <c r="T82" i="53"/>
  <c r="T81" i="53"/>
  <c r="X81" i="53" s="1"/>
  <c r="T80" i="53"/>
  <c r="X80" i="53" s="1"/>
  <c r="T79" i="53"/>
  <c r="T78" i="53"/>
  <c r="X78" i="53" s="1"/>
  <c r="T77" i="53"/>
  <c r="X77" i="53" s="1"/>
  <c r="T76" i="53"/>
  <c r="T75" i="53"/>
  <c r="T72" i="53"/>
  <c r="T71" i="53"/>
  <c r="X71" i="53" s="1"/>
  <c r="T70" i="53"/>
  <c r="X70" i="53" s="1"/>
  <c r="T69" i="53"/>
  <c r="T68" i="53"/>
  <c r="T67" i="53"/>
  <c r="X67" i="53" s="1"/>
  <c r="T66" i="53"/>
  <c r="T62" i="53"/>
  <c r="T60" i="53"/>
  <c r="T59" i="53"/>
  <c r="X59" i="53" s="1"/>
  <c r="T58" i="53"/>
  <c r="X58" i="53" s="1"/>
  <c r="T57" i="53"/>
  <c r="T56" i="53"/>
  <c r="X56" i="53" s="1"/>
  <c r="T55" i="53"/>
  <c r="X55" i="53" s="1"/>
  <c r="T54" i="53"/>
  <c r="T53" i="53"/>
  <c r="T52" i="53"/>
  <c r="T51" i="53"/>
  <c r="X51" i="53" s="1"/>
  <c r="T50" i="53"/>
  <c r="X50" i="53" s="1"/>
  <c r="T49" i="53"/>
  <c r="T48" i="53"/>
  <c r="X48" i="53" s="1"/>
  <c r="T47" i="53"/>
  <c r="X47" i="53" s="1"/>
  <c r="T46" i="53"/>
  <c r="T45" i="53"/>
  <c r="T44" i="53"/>
  <c r="T43" i="53"/>
  <c r="X43" i="53" s="1"/>
  <c r="T42" i="53"/>
  <c r="X42" i="53" s="1"/>
  <c r="T41" i="53"/>
  <c r="T40" i="53"/>
  <c r="X40" i="53" s="1"/>
  <c r="T39" i="53"/>
  <c r="X39" i="53" s="1"/>
  <c r="T38" i="53"/>
  <c r="T37" i="53"/>
  <c r="T36" i="53"/>
  <c r="T35" i="53"/>
  <c r="X35" i="53" s="1"/>
  <c r="T34" i="53"/>
  <c r="X34" i="53" s="1"/>
  <c r="T33" i="53"/>
  <c r="T32" i="53"/>
  <c r="X32" i="53" s="1"/>
  <c r="T31" i="53"/>
  <c r="X31" i="53" s="1"/>
  <c r="T30" i="53"/>
  <c r="T29" i="53"/>
  <c r="T28" i="53"/>
  <c r="T27" i="53"/>
  <c r="X27" i="53" s="1"/>
  <c r="T26" i="53"/>
  <c r="X26" i="53" s="1"/>
  <c r="T25" i="53"/>
  <c r="T24" i="53"/>
  <c r="X24" i="53" s="1"/>
  <c r="T23" i="53"/>
  <c r="X23" i="53" s="1"/>
  <c r="T22" i="53"/>
  <c r="T21" i="53"/>
  <c r="T20" i="53"/>
  <c r="T15" i="53"/>
  <c r="X15" i="53" s="1"/>
  <c r="T14" i="53"/>
  <c r="X14" i="53" s="1"/>
  <c r="T13" i="53"/>
  <c r="T12" i="53"/>
  <c r="X12" i="53" s="1"/>
  <c r="T11" i="53"/>
  <c r="X11" i="53" s="1"/>
  <c r="T8" i="53"/>
  <c r="T10" i="53" s="1"/>
  <c r="CP21" i="53" l="1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6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72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BD81" i="53"/>
  <c r="BJ91" i="53"/>
  <c r="BT27" i="53"/>
  <c r="BT81" i="53"/>
  <c r="CJ59" i="53"/>
  <c r="CP37" i="53"/>
  <c r="AG111" i="53"/>
  <c r="X111" i="53"/>
  <c r="X112" i="53" s="1"/>
  <c r="BD22" i="53"/>
  <c r="BD30" i="53"/>
  <c r="BD38" i="53"/>
  <c r="BD46" i="53"/>
  <c r="BD54" i="53"/>
  <c r="BB73" i="53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T73" i="53" s="1"/>
  <c r="BZ37" i="53"/>
  <c r="BZ83" i="53"/>
  <c r="CJ43" i="53"/>
  <c r="CJ100" i="53"/>
  <c r="CP83" i="53"/>
  <c r="X22" i="53"/>
  <c r="X30" i="53"/>
  <c r="X38" i="53"/>
  <c r="X46" i="53"/>
  <c r="X54" i="53"/>
  <c r="X66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J8" i="53"/>
  <c r="CJ10" i="53" s="1"/>
  <c r="CF95" i="53"/>
  <c r="CH61" i="53"/>
  <c r="CH63" i="53" s="1"/>
  <c r="CH95" i="53"/>
  <c r="CS8" i="53"/>
  <c r="CF73" i="53"/>
  <c r="CH73" i="53"/>
  <c r="BT112" i="53"/>
  <c r="BT16" i="53"/>
  <c r="BR61" i="53"/>
  <c r="BR63" i="53" s="1"/>
  <c r="BP61" i="53"/>
  <c r="BP63" i="53" s="1"/>
  <c r="BP95" i="53"/>
  <c r="BR73" i="53"/>
  <c r="BP73" i="53"/>
  <c r="BR95" i="53"/>
  <c r="BD8" i="53"/>
  <c r="BD10" i="53" s="1"/>
  <c r="BD16" i="53" s="1"/>
  <c r="BB61" i="53"/>
  <c r="BB63" i="53" s="1"/>
  <c r="BD66" i="53"/>
  <c r="AZ61" i="53"/>
  <c r="AZ63" i="53" s="1"/>
  <c r="BB95" i="53"/>
  <c r="BB96" i="53" s="1"/>
  <c r="AZ95" i="53"/>
  <c r="BD20" i="53"/>
  <c r="AZ73" i="53"/>
  <c r="X16" i="53"/>
  <c r="V61" i="53"/>
  <c r="V63" i="53" s="1"/>
  <c r="V95" i="53"/>
  <c r="V96" i="53" s="1"/>
  <c r="X69" i="53"/>
  <c r="X73" i="53" s="1"/>
  <c r="T61" i="53"/>
  <c r="T63" i="53" s="1"/>
  <c r="X8" i="53"/>
  <c r="T95" i="53"/>
  <c r="T16" i="53"/>
  <c r="CL61" i="53"/>
  <c r="CL63" i="53" s="1"/>
  <c r="CN95" i="53"/>
  <c r="CN96" i="53" s="1"/>
  <c r="CP8" i="53"/>
  <c r="CP10" i="53" s="1"/>
  <c r="CP112" i="53" s="1"/>
  <c r="CN61" i="53"/>
  <c r="CN63" i="53" s="1"/>
  <c r="CL95" i="53"/>
  <c r="CN73" i="53"/>
  <c r="CL73" i="53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F61" i="53"/>
  <c r="BF63" i="53" s="1"/>
  <c r="BJ8" i="53"/>
  <c r="BJ10" i="53" s="1"/>
  <c r="BJ112" i="53" s="1"/>
  <c r="BH61" i="53"/>
  <c r="BH63" i="53" s="1"/>
  <c r="BF95" i="53"/>
  <c r="BH73" i="53"/>
  <c r="BF73" i="53"/>
  <c r="BH95" i="53"/>
  <c r="AR112" i="53"/>
  <c r="AR16" i="53"/>
  <c r="AR73" i="53"/>
  <c r="AR122" i="53" s="1"/>
  <c r="AP61" i="53"/>
  <c r="AP63" i="53" s="1"/>
  <c r="AT20" i="53"/>
  <c r="AT78" i="53"/>
  <c r="AP73" i="53"/>
  <c r="AR61" i="53"/>
  <c r="AR63" i="53" s="1"/>
  <c r="AR118" i="53" s="1"/>
  <c r="AR95" i="53"/>
  <c r="AR120" i="53" s="1"/>
  <c r="AT8" i="53"/>
  <c r="AT10" i="53" s="1"/>
  <c r="AT66" i="53"/>
  <c r="Z61" i="53"/>
  <c r="Z63" i="53" s="1"/>
  <c r="AB73" i="53"/>
  <c r="AD8" i="53"/>
  <c r="AB61" i="53"/>
  <c r="AB63" i="53" s="1"/>
  <c r="Z95" i="53"/>
  <c r="Z73" i="53"/>
  <c r="AB95" i="53"/>
  <c r="AD20" i="53"/>
  <c r="CN16" i="53"/>
  <c r="CN112" i="53"/>
  <c r="CL112" i="53"/>
  <c r="CL16" i="53"/>
  <c r="CL118" i="53" s="1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BB118" i="53" s="1"/>
  <c r="AZ96" i="53"/>
  <c r="AZ16" i="53"/>
  <c r="AZ112" i="53"/>
  <c r="AT112" i="53"/>
  <c r="AP112" i="53"/>
  <c r="AP16" i="53"/>
  <c r="AB112" i="53"/>
  <c r="AB16" i="53"/>
  <c r="Z16" i="53"/>
  <c r="Z112" i="53"/>
  <c r="AD112" i="53" l="1"/>
  <c r="AD16" i="53"/>
  <c r="CF96" i="53"/>
  <c r="X61" i="53"/>
  <c r="X63" i="53" s="1"/>
  <c r="CF101" i="53"/>
  <c r="BP96" i="53"/>
  <c r="BP122" i="53"/>
  <c r="BJ95" i="53"/>
  <c r="BD112" i="53"/>
  <c r="AZ101" i="53"/>
  <c r="AZ102" i="53" s="1"/>
  <c r="AP96" i="53"/>
  <c r="X95" i="53"/>
  <c r="X120" i="53" s="1"/>
  <c r="CJ61" i="53"/>
  <c r="CJ63" i="53" s="1"/>
  <c r="CH96" i="53"/>
  <c r="CH101" i="53" s="1"/>
  <c r="CP16" i="53"/>
  <c r="CN101" i="53"/>
  <c r="CJ73" i="53"/>
  <c r="BV96" i="53"/>
  <c r="BV101" i="53" s="1"/>
  <c r="BV102" i="53" s="1"/>
  <c r="BP101" i="53"/>
  <c r="BT61" i="53"/>
  <c r="BT63" i="53" s="1"/>
  <c r="BT118" i="53" s="1"/>
  <c r="BD73" i="53"/>
  <c r="BD122" i="53" s="1"/>
  <c r="BH118" i="53"/>
  <c r="BH122" i="53"/>
  <c r="AZ118" i="53"/>
  <c r="BJ16" i="53"/>
  <c r="AT95" i="53"/>
  <c r="AT16" i="53"/>
  <c r="AB122" i="53"/>
  <c r="V101" i="53"/>
  <c r="V102" i="53" s="1"/>
  <c r="X118" i="53"/>
  <c r="CP73" i="53"/>
  <c r="CP122" i="53" s="1"/>
  <c r="CL122" i="53"/>
  <c r="CJ95" i="53"/>
  <c r="CJ96" i="53" s="1"/>
  <c r="CJ101" i="53" s="1"/>
  <c r="BZ61" i="53"/>
  <c r="BZ63" i="53" s="1"/>
  <c r="BT95" i="53"/>
  <c r="BT96" i="53" s="1"/>
  <c r="BT101" i="53" s="1"/>
  <c r="BT102" i="53" s="1"/>
  <c r="BT114" i="53" s="1"/>
  <c r="BD95" i="53"/>
  <c r="BD96" i="53" s="1"/>
  <c r="BH96" i="53"/>
  <c r="BH101" i="53" s="1"/>
  <c r="BH102" i="53" s="1"/>
  <c r="AP118" i="53"/>
  <c r="AT73" i="53"/>
  <c r="AB96" i="53"/>
  <c r="AB101" i="53" s="1"/>
  <c r="AB102" i="53" s="1"/>
  <c r="AD73" i="53"/>
  <c r="AD122" i="53" s="1"/>
  <c r="AD95" i="53"/>
  <c r="AD120" i="53" s="1"/>
  <c r="T96" i="53"/>
  <c r="T101" i="53" s="1"/>
  <c r="T102" i="53" s="1"/>
  <c r="BT122" i="53"/>
  <c r="AB118" i="53"/>
  <c r="BP118" i="53"/>
  <c r="BJ61" i="53"/>
  <c r="BJ63" i="53" s="1"/>
  <c r="BJ73" i="53"/>
  <c r="BJ96" i="53" s="1"/>
  <c r="CL120" i="53"/>
  <c r="BR96" i="53"/>
  <c r="BR101" i="53" s="1"/>
  <c r="BR102" i="53" s="1"/>
  <c r="CP61" i="53"/>
  <c r="CP63" i="53" s="1"/>
  <c r="AD61" i="53"/>
  <c r="AD63" i="53" s="1"/>
  <c r="AD118" i="53" s="1"/>
  <c r="Z118" i="53"/>
  <c r="BF96" i="53"/>
  <c r="BF101" i="53" s="1"/>
  <c r="BF102" i="53" s="1"/>
  <c r="BZ73" i="53"/>
  <c r="BD61" i="53"/>
  <c r="BD63" i="53" s="1"/>
  <c r="BD118" i="53" s="1"/>
  <c r="CJ16" i="53"/>
  <c r="CJ102" i="53" s="1"/>
  <c r="AB120" i="53"/>
  <c r="CP95" i="53"/>
  <c r="BV122" i="53"/>
  <c r="BZ95" i="53"/>
  <c r="BB101" i="53"/>
  <c r="CT8" i="53"/>
  <c r="BV118" i="53"/>
  <c r="BZ16" i="53"/>
  <c r="BX96" i="53"/>
  <c r="BX101" i="53" s="1"/>
  <c r="BX102" i="53" s="1"/>
  <c r="AP101" i="53"/>
  <c r="AP102" i="53" s="1"/>
  <c r="AT61" i="53"/>
  <c r="AT63" i="53" s="1"/>
  <c r="Z96" i="53"/>
  <c r="Z101" i="53" s="1"/>
  <c r="Z102" i="53" s="1"/>
  <c r="Z120" i="53"/>
  <c r="CJ112" i="53"/>
  <c r="CH102" i="53"/>
  <c r="CH114" i="53" s="1"/>
  <c r="BR120" i="53"/>
  <c r="BP120" i="53"/>
  <c r="AZ120" i="53"/>
  <c r="X96" i="53"/>
  <c r="X101" i="53" s="1"/>
  <c r="X102" i="53" s="1"/>
  <c r="X116" i="53" s="1"/>
  <c r="X122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02" i="53"/>
  <c r="CN118" i="53"/>
  <c r="CN120" i="53"/>
  <c r="CN122" i="53"/>
  <c r="CH122" i="53"/>
  <c r="CH118" i="53"/>
  <c r="CH120" i="53"/>
  <c r="CF102" i="53"/>
  <c r="CF118" i="53"/>
  <c r="CF122" i="53"/>
  <c r="CF120" i="53"/>
  <c r="BX120" i="53"/>
  <c r="BR118" i="53"/>
  <c r="BR122" i="53"/>
  <c r="BP102" i="53"/>
  <c r="BH120" i="53"/>
  <c r="BF118" i="53"/>
  <c r="BF122" i="53"/>
  <c r="BB122" i="53"/>
  <c r="BB102" i="53"/>
  <c r="BB120" i="53"/>
  <c r="AZ122" i="53"/>
  <c r="AP120" i="53"/>
  <c r="AP122" i="53"/>
  <c r="Z122" i="53"/>
  <c r="CP96" i="53" l="1"/>
  <c r="BJ120" i="53"/>
  <c r="BT120" i="53"/>
  <c r="CJ118" i="53"/>
  <c r="BD120" i="53"/>
  <c r="AT96" i="53"/>
  <c r="AT101" i="53"/>
  <c r="AT102" i="53" s="1"/>
  <c r="AT116" i="53" s="1"/>
  <c r="AT120" i="53"/>
  <c r="CJ122" i="53"/>
  <c r="AT122" i="53"/>
  <c r="AD96" i="53"/>
  <c r="AD101" i="53" s="1"/>
  <c r="AD102" i="53" s="1"/>
  <c r="AD116" i="53" s="1"/>
  <c r="CJ120" i="53"/>
  <c r="BT116" i="53"/>
  <c r="BZ122" i="53"/>
  <c r="AT118" i="53"/>
  <c r="X114" i="53"/>
  <c r="AD114" i="53"/>
  <c r="CP101" i="53"/>
  <c r="CP102" i="53" s="1"/>
  <c r="CP116" i="53" s="1"/>
  <c r="CP120" i="53"/>
  <c r="CP118" i="53"/>
  <c r="BJ101" i="53"/>
  <c r="BJ102" i="53" s="1"/>
  <c r="BJ116" i="53" s="1"/>
  <c r="BJ122" i="53"/>
  <c r="BZ96" i="53"/>
  <c r="BZ101" i="53" s="1"/>
  <c r="BZ102" i="53" s="1"/>
  <c r="BJ118" i="53"/>
  <c r="BD101" i="53"/>
  <c r="BD102" i="53" s="1"/>
  <c r="BD116" i="53" s="1"/>
  <c r="BZ120" i="53"/>
  <c r="BZ118" i="53"/>
  <c r="CH116" i="53"/>
  <c r="AR114" i="53"/>
  <c r="CJ116" i="53"/>
  <c r="CJ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BB116" i="53"/>
  <c r="BB114" i="53"/>
  <c r="AZ116" i="53"/>
  <c r="AZ114" i="53"/>
  <c r="AP116" i="53"/>
  <c r="AP114" i="53"/>
  <c r="AB116" i="53"/>
  <c r="AB114" i="53"/>
  <c r="Z116" i="53"/>
  <c r="Z114" i="53"/>
  <c r="AT114" i="53" l="1"/>
  <c r="CP114" i="53"/>
  <c r="BZ116" i="53"/>
  <c r="BZ114" i="53"/>
  <c r="BD114" i="53"/>
  <c r="BJ114" i="53"/>
  <c r="D8" i="53"/>
  <c r="D10" i="53" l="1"/>
  <c r="DK163" i="52"/>
  <c r="DJ163" i="52"/>
  <c r="DK162" i="52"/>
  <c r="DJ162" i="52"/>
  <c r="DK161" i="52"/>
  <c r="DJ161" i="52"/>
  <c r="DK160" i="52"/>
  <c r="DJ160" i="52"/>
  <c r="DK159" i="52"/>
  <c r="DJ159" i="52"/>
  <c r="DK158" i="52"/>
  <c r="DJ158" i="52"/>
  <c r="DK155" i="52"/>
  <c r="DJ155" i="52"/>
  <c r="DK154" i="52"/>
  <c r="DJ154" i="52"/>
  <c r="DK153" i="52"/>
  <c r="DJ153" i="52"/>
  <c r="DK152" i="52"/>
  <c r="DJ152" i="52"/>
  <c r="DK151" i="52"/>
  <c r="DJ151" i="52"/>
  <c r="DK150" i="52"/>
  <c r="DJ150" i="52"/>
  <c r="DK147" i="52"/>
  <c r="DJ147" i="52"/>
  <c r="DK146" i="52"/>
  <c r="DJ146" i="52"/>
  <c r="DK145" i="52"/>
  <c r="DJ145" i="52"/>
  <c r="DK144" i="52"/>
  <c r="DJ144" i="52"/>
  <c r="DK143" i="52"/>
  <c r="DJ143" i="52"/>
  <c r="DK142" i="52"/>
  <c r="DJ142" i="52"/>
  <c r="DK139" i="52"/>
  <c r="DJ139" i="52"/>
  <c r="DK138" i="52"/>
  <c r="DJ138" i="52"/>
  <c r="DK137" i="52"/>
  <c r="DJ137" i="52"/>
  <c r="DK136" i="52"/>
  <c r="DJ136" i="52"/>
  <c r="DK135" i="52"/>
  <c r="DJ135" i="52"/>
  <c r="DK134" i="52"/>
  <c r="DJ134" i="52"/>
  <c r="DK131" i="52"/>
  <c r="DJ131" i="52"/>
  <c r="DK130" i="52"/>
  <c r="DL130" i="52" s="1"/>
  <c r="DJ130" i="52"/>
  <c r="DK129" i="52"/>
  <c r="DJ129" i="52"/>
  <c r="DK128" i="52"/>
  <c r="DJ128" i="52"/>
  <c r="DK127" i="52"/>
  <c r="DJ127" i="52"/>
  <c r="DL127" i="52" s="1"/>
  <c r="DK126" i="52"/>
  <c r="DJ126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C86" i="52" s="1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Y100" i="52" s="1"/>
  <c r="CV100" i="52"/>
  <c r="CX99" i="52"/>
  <c r="CV99" i="52"/>
  <c r="CX98" i="52"/>
  <c r="CV98" i="52"/>
  <c r="CX94" i="52"/>
  <c r="CV94" i="52"/>
  <c r="CW94" i="52" s="1"/>
  <c r="CX93" i="52"/>
  <c r="CY93" i="52" s="1"/>
  <c r="CV93" i="52"/>
  <c r="CX92" i="52"/>
  <c r="CY92" i="52" s="1"/>
  <c r="CV92" i="52"/>
  <c r="CX91" i="52"/>
  <c r="CY91" i="52" s="1"/>
  <c r="CV91" i="52"/>
  <c r="CX90" i="52"/>
  <c r="CV90" i="52"/>
  <c r="CW90" i="52" s="1"/>
  <c r="CX89" i="52"/>
  <c r="CV89" i="52"/>
  <c r="CX88" i="52"/>
  <c r="CY88" i="52" s="1"/>
  <c r="CV88" i="52"/>
  <c r="CX87" i="52"/>
  <c r="CY87" i="52" s="1"/>
  <c r="CV87" i="52"/>
  <c r="CX86" i="52"/>
  <c r="CV86" i="52"/>
  <c r="CW86" i="52" s="1"/>
  <c r="CX85" i="52"/>
  <c r="CV85" i="52"/>
  <c r="CX84" i="52"/>
  <c r="CY84" i="52" s="1"/>
  <c r="CV84" i="52"/>
  <c r="CX83" i="52"/>
  <c r="CY83" i="52" s="1"/>
  <c r="CV83" i="52"/>
  <c r="CX82" i="52"/>
  <c r="CV82" i="52"/>
  <c r="CW82" i="52" s="1"/>
  <c r="CX81" i="52"/>
  <c r="CV81" i="52"/>
  <c r="CX80" i="52"/>
  <c r="CY80" i="52" s="1"/>
  <c r="CV80" i="52"/>
  <c r="CZ80" i="52" s="1"/>
  <c r="CX79" i="52"/>
  <c r="CY79" i="52" s="1"/>
  <c r="CV79" i="52"/>
  <c r="CX78" i="52"/>
  <c r="CV78" i="52"/>
  <c r="CW78" i="52" s="1"/>
  <c r="CX77" i="52"/>
  <c r="CV77" i="52"/>
  <c r="CX76" i="52"/>
  <c r="CY76" i="52" s="1"/>
  <c r="CV76" i="52"/>
  <c r="CZ76" i="52" s="1"/>
  <c r="DJ76" i="52" s="1"/>
  <c r="CX75" i="52"/>
  <c r="CV75" i="52"/>
  <c r="CX72" i="52"/>
  <c r="CV72" i="52"/>
  <c r="CZ72" i="52" s="1"/>
  <c r="CX71" i="52"/>
  <c r="CY71" i="52" s="1"/>
  <c r="CV71" i="52"/>
  <c r="CX70" i="52"/>
  <c r="CY70" i="52" s="1"/>
  <c r="CV70" i="52"/>
  <c r="CX69" i="52"/>
  <c r="CV69" i="52"/>
  <c r="CX68" i="52"/>
  <c r="CV68" i="52"/>
  <c r="CX67" i="52"/>
  <c r="CV67" i="52"/>
  <c r="CX66" i="52"/>
  <c r="CY66" i="52" s="1"/>
  <c r="CV66" i="52"/>
  <c r="CX62" i="52"/>
  <c r="CV62" i="52"/>
  <c r="CX60" i="52"/>
  <c r="CY60" i="52" s="1"/>
  <c r="CV60" i="52"/>
  <c r="CZ60" i="52" s="1"/>
  <c r="CX59" i="52"/>
  <c r="CV59" i="52"/>
  <c r="CX58" i="52"/>
  <c r="CV58" i="52"/>
  <c r="CX57" i="52"/>
  <c r="CY57" i="52" s="1"/>
  <c r="CV57" i="52"/>
  <c r="CX56" i="52"/>
  <c r="CV56" i="52"/>
  <c r="CX55" i="52"/>
  <c r="CV55" i="52"/>
  <c r="CX54" i="52"/>
  <c r="CY54" i="52" s="1"/>
  <c r="CV54" i="52"/>
  <c r="CX53" i="52"/>
  <c r="CY53" i="52" s="1"/>
  <c r="CV53" i="52"/>
  <c r="CX52" i="52"/>
  <c r="CY52" i="52" s="1"/>
  <c r="CV52" i="52"/>
  <c r="CX51" i="52"/>
  <c r="CV51" i="52"/>
  <c r="CX50" i="52"/>
  <c r="CY50" i="52" s="1"/>
  <c r="CV50" i="52"/>
  <c r="CX49" i="52"/>
  <c r="CY49" i="52" s="1"/>
  <c r="CV49" i="52"/>
  <c r="CX48" i="52"/>
  <c r="CY48" i="52" s="1"/>
  <c r="CV48" i="52"/>
  <c r="CX47" i="52"/>
  <c r="CV47" i="52"/>
  <c r="CX46" i="52"/>
  <c r="CY46" i="52" s="1"/>
  <c r="CV46" i="52"/>
  <c r="CX45" i="52"/>
  <c r="CY45" i="52" s="1"/>
  <c r="CV45" i="52"/>
  <c r="CX44" i="52"/>
  <c r="CY44" i="52" s="1"/>
  <c r="CV44" i="52"/>
  <c r="CX43" i="52"/>
  <c r="CV43" i="52"/>
  <c r="CX42" i="52"/>
  <c r="CY42" i="52" s="1"/>
  <c r="CV42" i="52"/>
  <c r="CX41" i="52"/>
  <c r="CY41" i="52" s="1"/>
  <c r="CV41" i="52"/>
  <c r="CX40" i="52"/>
  <c r="CY40" i="52" s="1"/>
  <c r="CV40" i="52"/>
  <c r="CX39" i="52"/>
  <c r="CV39" i="52"/>
  <c r="CX38" i="52"/>
  <c r="CY38" i="52" s="1"/>
  <c r="CV38" i="52"/>
  <c r="CX37" i="52"/>
  <c r="CY37" i="52" s="1"/>
  <c r="CV37" i="52"/>
  <c r="CX36" i="52"/>
  <c r="CY36" i="52" s="1"/>
  <c r="CV36" i="52"/>
  <c r="CX35" i="52"/>
  <c r="CV35" i="52"/>
  <c r="CX34" i="52"/>
  <c r="CY34" i="52" s="1"/>
  <c r="CV34" i="52"/>
  <c r="CX33" i="52"/>
  <c r="CY33" i="52" s="1"/>
  <c r="CV33" i="52"/>
  <c r="CX32" i="52"/>
  <c r="CY32" i="52" s="1"/>
  <c r="CV32" i="52"/>
  <c r="CX31" i="52"/>
  <c r="CV31" i="52"/>
  <c r="CX30" i="52"/>
  <c r="CY30" i="52" s="1"/>
  <c r="CV30" i="52"/>
  <c r="CX29" i="52"/>
  <c r="CY29" i="52" s="1"/>
  <c r="CV29" i="52"/>
  <c r="CX28" i="52"/>
  <c r="CV28" i="52"/>
  <c r="CX27" i="52"/>
  <c r="CV27" i="52"/>
  <c r="CX26" i="52"/>
  <c r="CY26" i="52" s="1"/>
  <c r="CV26" i="52"/>
  <c r="CX25" i="52"/>
  <c r="CY25" i="52" s="1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Z12" i="52" s="1"/>
  <c r="DJ12" i="52" s="1"/>
  <c r="CX11" i="52"/>
  <c r="CV11" i="52"/>
  <c r="CX10" i="52"/>
  <c r="CX112" i="52" s="1"/>
  <c r="CV10" i="52"/>
  <c r="CX9" i="52"/>
  <c r="CV9" i="52"/>
  <c r="CX8" i="52"/>
  <c r="CV8" i="52"/>
  <c r="CS111" i="52"/>
  <c r="CT111" i="52" s="1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T100" i="52" s="1"/>
  <c r="CR100" i="52"/>
  <c r="CS99" i="52"/>
  <c r="CT99" i="52" s="1"/>
  <c r="CR99" i="52"/>
  <c r="CS98" i="52"/>
  <c r="CR98" i="52"/>
  <c r="CS96" i="52"/>
  <c r="CR96" i="52"/>
  <c r="CS95" i="52"/>
  <c r="CT95" i="52" s="1"/>
  <c r="CR95" i="52"/>
  <c r="CS94" i="52"/>
  <c r="CR94" i="52"/>
  <c r="CS93" i="52"/>
  <c r="CT93" i="52" s="1"/>
  <c r="CR93" i="52"/>
  <c r="CS92" i="52"/>
  <c r="CT92" i="52" s="1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T85" i="52" s="1"/>
  <c r="CR85" i="52"/>
  <c r="CS84" i="52"/>
  <c r="CR84" i="52"/>
  <c r="CS83" i="52"/>
  <c r="CR83" i="52"/>
  <c r="CT83" i="52" s="1"/>
  <c r="CT82" i="52"/>
  <c r="CS82" i="52"/>
  <c r="CR82" i="52"/>
  <c r="CS81" i="52"/>
  <c r="CR81" i="52"/>
  <c r="CT81" i="52" s="1"/>
  <c r="CS80" i="52"/>
  <c r="CR80" i="52"/>
  <c r="CS79" i="52"/>
  <c r="CR79" i="52"/>
  <c r="CS78" i="52"/>
  <c r="CR78" i="52"/>
  <c r="CT78" i="52" s="1"/>
  <c r="CS77" i="52"/>
  <c r="CR77" i="52"/>
  <c r="CS76" i="52"/>
  <c r="CR76" i="52"/>
  <c r="CS75" i="52"/>
  <c r="CR75" i="52"/>
  <c r="CT75" i="52" s="1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T67" i="52" s="1"/>
  <c r="CS66" i="52"/>
  <c r="CR66" i="52"/>
  <c r="CS63" i="52"/>
  <c r="CR63" i="52"/>
  <c r="CR118" i="52" s="1"/>
  <c r="CS62" i="52"/>
  <c r="CR62" i="52"/>
  <c r="CS61" i="52"/>
  <c r="CR61" i="52"/>
  <c r="CT61" i="52" s="1"/>
  <c r="CS60" i="52"/>
  <c r="CR60" i="52"/>
  <c r="CS59" i="52"/>
  <c r="CR59" i="52"/>
  <c r="CT59" i="52" s="1"/>
  <c r="CS58" i="52"/>
  <c r="CR58" i="52"/>
  <c r="CS57" i="52"/>
  <c r="CR57" i="52"/>
  <c r="CT57" i="52" s="1"/>
  <c r="CS56" i="52"/>
  <c r="CR56" i="52"/>
  <c r="CS55" i="52"/>
  <c r="CR55" i="52"/>
  <c r="CS54" i="52"/>
  <c r="CR54" i="52"/>
  <c r="CT54" i="52" s="1"/>
  <c r="CS53" i="52"/>
  <c r="CR53" i="52"/>
  <c r="CT53" i="52" s="1"/>
  <c r="CS52" i="52"/>
  <c r="CR52" i="52"/>
  <c r="CS51" i="52"/>
  <c r="CR51" i="52"/>
  <c r="CS50" i="52"/>
  <c r="CR50" i="52"/>
  <c r="CT50" i="52" s="1"/>
  <c r="CS49" i="52"/>
  <c r="CR49" i="52"/>
  <c r="CT49" i="52" s="1"/>
  <c r="CS48" i="52"/>
  <c r="CR48" i="52"/>
  <c r="CS47" i="52"/>
  <c r="CR47" i="52"/>
  <c r="CT47" i="52" s="1"/>
  <c r="CS46" i="52"/>
  <c r="CR46" i="52"/>
  <c r="CS45" i="52"/>
  <c r="CR45" i="52"/>
  <c r="CT45" i="52" s="1"/>
  <c r="CS44" i="52"/>
  <c r="CR44" i="52"/>
  <c r="CS43" i="52"/>
  <c r="CR43" i="52"/>
  <c r="CS42" i="52"/>
  <c r="CR42" i="52"/>
  <c r="CS41" i="52"/>
  <c r="CR41" i="52"/>
  <c r="CS40" i="52"/>
  <c r="CR40" i="52"/>
  <c r="CT40" i="52" s="1"/>
  <c r="CS39" i="52"/>
  <c r="CR39" i="52"/>
  <c r="CT39" i="52" s="1"/>
  <c r="CS38" i="52"/>
  <c r="CR38" i="52"/>
  <c r="CT38" i="52" s="1"/>
  <c r="CS37" i="52"/>
  <c r="CR37" i="52"/>
  <c r="CT37" i="52" s="1"/>
  <c r="CS36" i="52"/>
  <c r="CR36" i="52"/>
  <c r="CS35" i="52"/>
  <c r="CR35" i="52"/>
  <c r="CS34" i="52"/>
  <c r="CR34" i="52"/>
  <c r="CS33" i="52"/>
  <c r="CR33" i="52"/>
  <c r="CT33" i="52" s="1"/>
  <c r="CS32" i="52"/>
  <c r="CR32" i="52"/>
  <c r="CT32" i="52" s="1"/>
  <c r="CS31" i="52"/>
  <c r="CR31" i="52"/>
  <c r="CT31" i="52" s="1"/>
  <c r="CS30" i="52"/>
  <c r="CR30" i="52"/>
  <c r="CT30" i="52" s="1"/>
  <c r="CS29" i="52"/>
  <c r="CR29" i="52"/>
  <c r="CT29" i="52" s="1"/>
  <c r="CS28" i="52"/>
  <c r="CR28" i="52"/>
  <c r="CS27" i="52"/>
  <c r="CR27" i="52"/>
  <c r="CT27" i="52" s="1"/>
  <c r="CS26" i="52"/>
  <c r="CR26" i="52"/>
  <c r="CS25" i="52"/>
  <c r="CR25" i="52"/>
  <c r="CT25" i="52" s="1"/>
  <c r="CS24" i="52"/>
  <c r="CR24" i="52"/>
  <c r="CT24" i="52" s="1"/>
  <c r="CS23" i="52"/>
  <c r="CT23" i="52" s="1"/>
  <c r="CR23" i="52"/>
  <c r="CS22" i="52"/>
  <c r="CR22" i="52"/>
  <c r="CT22" i="52" s="1"/>
  <c r="CS21" i="52"/>
  <c r="CR21" i="52"/>
  <c r="CS20" i="52"/>
  <c r="CR20" i="52"/>
  <c r="CS16" i="52"/>
  <c r="CR16" i="52"/>
  <c r="CR114" i="52" s="1"/>
  <c r="CS15" i="52"/>
  <c r="CT15" i="52" s="1"/>
  <c r="CR15" i="52"/>
  <c r="CS14" i="52"/>
  <c r="CR14" i="52"/>
  <c r="CS13" i="52"/>
  <c r="CR13" i="52"/>
  <c r="CT12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D106" i="52" s="1"/>
  <c r="CB106" i="52"/>
  <c r="CC105" i="52"/>
  <c r="CB105" i="52"/>
  <c r="CC102" i="52"/>
  <c r="CB102" i="52"/>
  <c r="CD102" i="52" s="1"/>
  <c r="CC101" i="52"/>
  <c r="CB101" i="52"/>
  <c r="CC100" i="52"/>
  <c r="CB100" i="52"/>
  <c r="CD100" i="52" s="1"/>
  <c r="CC99" i="52"/>
  <c r="CB99" i="52"/>
  <c r="CC98" i="52"/>
  <c r="CB98" i="52"/>
  <c r="CC96" i="52"/>
  <c r="CB96" i="52"/>
  <c r="CD96" i="52" s="1"/>
  <c r="CC95" i="52"/>
  <c r="CB95" i="52"/>
  <c r="CC94" i="52"/>
  <c r="CB94" i="52"/>
  <c r="CC93" i="52"/>
  <c r="CB93" i="52"/>
  <c r="CD93" i="52" s="1"/>
  <c r="CC92" i="52"/>
  <c r="CB92" i="52"/>
  <c r="CC91" i="52"/>
  <c r="CB91" i="52"/>
  <c r="CC90" i="52"/>
  <c r="CB90" i="52"/>
  <c r="CC89" i="52"/>
  <c r="CB89" i="52"/>
  <c r="CD89" i="52" s="1"/>
  <c r="CC88" i="52"/>
  <c r="CB88" i="52"/>
  <c r="CD88" i="52" s="1"/>
  <c r="CC87" i="52"/>
  <c r="CB87" i="52"/>
  <c r="CD87" i="52" s="1"/>
  <c r="CC86" i="52"/>
  <c r="CB86" i="52"/>
  <c r="CC85" i="52"/>
  <c r="CB85" i="52"/>
  <c r="CC84" i="52"/>
  <c r="CB84" i="52"/>
  <c r="CD84" i="52" s="1"/>
  <c r="CC83" i="52"/>
  <c r="CB83" i="52"/>
  <c r="CD83" i="52" s="1"/>
  <c r="CC82" i="52"/>
  <c r="CB82" i="52"/>
  <c r="CC81" i="52"/>
  <c r="CB81" i="52"/>
  <c r="CD81" i="52" s="1"/>
  <c r="CC80" i="52"/>
  <c r="CB80" i="52"/>
  <c r="CD80" i="52" s="1"/>
  <c r="CC79" i="52"/>
  <c r="CB79" i="52"/>
  <c r="CD79" i="52" s="1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D72" i="52" s="1"/>
  <c r="CC71" i="52"/>
  <c r="CB71" i="52"/>
  <c r="CD71" i="52" s="1"/>
  <c r="CC70" i="52"/>
  <c r="CB70" i="52"/>
  <c r="CD70" i="52" s="1"/>
  <c r="CC69" i="52"/>
  <c r="CB69" i="52"/>
  <c r="CC68" i="52"/>
  <c r="CB68" i="52"/>
  <c r="CD68" i="52" s="1"/>
  <c r="CC67" i="52"/>
  <c r="CB67" i="52"/>
  <c r="CC66" i="52"/>
  <c r="CB66" i="52"/>
  <c r="CC63" i="52"/>
  <c r="CD63" i="52" s="1"/>
  <c r="CB63" i="52"/>
  <c r="CC62" i="52"/>
  <c r="CB62" i="52"/>
  <c r="CD62" i="52" s="1"/>
  <c r="CC61" i="52"/>
  <c r="CB61" i="52"/>
  <c r="CD61" i="52" s="1"/>
  <c r="CC60" i="52"/>
  <c r="CB60" i="52"/>
  <c r="CD60" i="52" s="1"/>
  <c r="CC59" i="52"/>
  <c r="CD59" i="52" s="1"/>
  <c r="CB59" i="52"/>
  <c r="CC58" i="52"/>
  <c r="CB58" i="52"/>
  <c r="CC57" i="52"/>
  <c r="CB57" i="52"/>
  <c r="CD57" i="52" s="1"/>
  <c r="CC56" i="52"/>
  <c r="CB56" i="52"/>
  <c r="CD56" i="52" s="1"/>
  <c r="CC55" i="52"/>
  <c r="CB55" i="52"/>
  <c r="CC54" i="52"/>
  <c r="CB54" i="52"/>
  <c r="CD54" i="52" s="1"/>
  <c r="CC53" i="52"/>
  <c r="CB53" i="52"/>
  <c r="CC52" i="52"/>
  <c r="CB52" i="52"/>
  <c r="CD52" i="52" s="1"/>
  <c r="CC51" i="52"/>
  <c r="CD51" i="52" s="1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D45" i="52" s="1"/>
  <c r="CB45" i="52"/>
  <c r="CC44" i="52"/>
  <c r="CD44" i="52" s="1"/>
  <c r="CB44" i="52"/>
  <c r="CC43" i="52"/>
  <c r="CB43" i="52"/>
  <c r="CC42" i="52"/>
  <c r="CB42" i="52"/>
  <c r="CC41" i="52"/>
  <c r="CB41" i="52"/>
  <c r="CD40" i="52"/>
  <c r="CC40" i="52"/>
  <c r="CB40" i="52"/>
  <c r="CC39" i="52"/>
  <c r="CB39" i="52"/>
  <c r="CC38" i="52"/>
  <c r="CB38" i="52"/>
  <c r="CC37" i="52"/>
  <c r="CB37" i="52"/>
  <c r="CD37" i="52" s="1"/>
  <c r="CC36" i="52"/>
  <c r="CB36" i="52"/>
  <c r="CD36" i="52" s="1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D30" i="52" s="1"/>
  <c r="CC29" i="52"/>
  <c r="CB29" i="52"/>
  <c r="CD29" i="52" s="1"/>
  <c r="CC28" i="52"/>
  <c r="CB28" i="52"/>
  <c r="CD28" i="52" s="1"/>
  <c r="CC27" i="52"/>
  <c r="CB27" i="52"/>
  <c r="CC26" i="52"/>
  <c r="CB26" i="52"/>
  <c r="CC25" i="52"/>
  <c r="CB25" i="52"/>
  <c r="CD25" i="52" s="1"/>
  <c r="CC24" i="52"/>
  <c r="CB24" i="52"/>
  <c r="CD24" i="52" s="1"/>
  <c r="CC23" i="52"/>
  <c r="CB23" i="52"/>
  <c r="CC22" i="52"/>
  <c r="CB22" i="52"/>
  <c r="CD22" i="52" s="1"/>
  <c r="CC21" i="52"/>
  <c r="CB21" i="52"/>
  <c r="CD21" i="52" s="1"/>
  <c r="CC20" i="52"/>
  <c r="CB20" i="52"/>
  <c r="CD20" i="52" s="1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D11" i="52" s="1"/>
  <c r="CC10" i="52"/>
  <c r="CB10" i="52"/>
  <c r="CC9" i="52"/>
  <c r="CB9" i="52"/>
  <c r="CD9" i="52" s="1"/>
  <c r="CC8" i="52"/>
  <c r="CD8" i="52" s="1"/>
  <c r="CB8" i="52"/>
  <c r="BM111" i="52"/>
  <c r="BL111" i="52"/>
  <c r="BN111" i="52" s="1"/>
  <c r="BM110" i="52"/>
  <c r="BL110" i="52"/>
  <c r="BM107" i="52"/>
  <c r="BL107" i="52"/>
  <c r="BN107" i="52" s="1"/>
  <c r="BM106" i="52"/>
  <c r="BL106" i="52"/>
  <c r="BM105" i="52"/>
  <c r="BL105" i="52"/>
  <c r="BN105" i="52" s="1"/>
  <c r="BM102" i="52"/>
  <c r="BL102" i="52"/>
  <c r="BM101" i="52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M93" i="52"/>
  <c r="BL93" i="52"/>
  <c r="BN93" i="52" s="1"/>
  <c r="BM92" i="52"/>
  <c r="BL92" i="52"/>
  <c r="BM91" i="52"/>
  <c r="BL91" i="52"/>
  <c r="BM90" i="52"/>
  <c r="BN90" i="52" s="1"/>
  <c r="BL90" i="52"/>
  <c r="BM89" i="52"/>
  <c r="BL89" i="52"/>
  <c r="BM88" i="52"/>
  <c r="BL88" i="52"/>
  <c r="BM87" i="52"/>
  <c r="BL87" i="52"/>
  <c r="BN87" i="52" s="1"/>
  <c r="BN86" i="52"/>
  <c r="BM86" i="52"/>
  <c r="BL86" i="52"/>
  <c r="BM85" i="52"/>
  <c r="BL85" i="52"/>
  <c r="BM84" i="52"/>
  <c r="BL84" i="52"/>
  <c r="BM83" i="52"/>
  <c r="BL83" i="52"/>
  <c r="BM82" i="52"/>
  <c r="BL82" i="52"/>
  <c r="BN82" i="52" s="1"/>
  <c r="BM81" i="52"/>
  <c r="BN81" i="52" s="1"/>
  <c r="BL81" i="52"/>
  <c r="BM80" i="52"/>
  <c r="BL80" i="52"/>
  <c r="BN80" i="52" s="1"/>
  <c r="BM79" i="52"/>
  <c r="BL79" i="52"/>
  <c r="BM78" i="52"/>
  <c r="BL78" i="52"/>
  <c r="BN78" i="52" s="1"/>
  <c r="BM77" i="52"/>
  <c r="BL77" i="52"/>
  <c r="BM76" i="52"/>
  <c r="BL76" i="52"/>
  <c r="BN76" i="52" s="1"/>
  <c r="BM75" i="52"/>
  <c r="BL75" i="52"/>
  <c r="BM73" i="52"/>
  <c r="BL73" i="52"/>
  <c r="BN73" i="52" s="1"/>
  <c r="BM72" i="52"/>
  <c r="BN72" i="52" s="1"/>
  <c r="BL72" i="52"/>
  <c r="BM71" i="52"/>
  <c r="BL71" i="52"/>
  <c r="BM70" i="52"/>
  <c r="BL70" i="52"/>
  <c r="BM69" i="52"/>
  <c r="BL69" i="52"/>
  <c r="BM68" i="52"/>
  <c r="BN68" i="52" s="1"/>
  <c r="BL68" i="52"/>
  <c r="BM67" i="52"/>
  <c r="BL67" i="52"/>
  <c r="BN67" i="52" s="1"/>
  <c r="BM66" i="52"/>
  <c r="BL66" i="52"/>
  <c r="BM63" i="52"/>
  <c r="BN63" i="52" s="1"/>
  <c r="BL63" i="52"/>
  <c r="BM62" i="52"/>
  <c r="BN62" i="52" s="1"/>
  <c r="BL62" i="52"/>
  <c r="BM61" i="52"/>
  <c r="BL61" i="52"/>
  <c r="BM60" i="52"/>
  <c r="BL60" i="52"/>
  <c r="BN60" i="52" s="1"/>
  <c r="BM59" i="52"/>
  <c r="BN59" i="52" s="1"/>
  <c r="BL59" i="52"/>
  <c r="BM58" i="52"/>
  <c r="BL58" i="52"/>
  <c r="BN58" i="52" s="1"/>
  <c r="BM57" i="52"/>
  <c r="BL57" i="52"/>
  <c r="BN57" i="52" s="1"/>
  <c r="BM56" i="52"/>
  <c r="BL56" i="52"/>
  <c r="BM55" i="52"/>
  <c r="BL55" i="52"/>
  <c r="BN55" i="52" s="1"/>
  <c r="BM54" i="52"/>
  <c r="BL54" i="52"/>
  <c r="BM53" i="52"/>
  <c r="BL53" i="52"/>
  <c r="BM52" i="52"/>
  <c r="BL52" i="52"/>
  <c r="BM51" i="52"/>
  <c r="BL51" i="52"/>
  <c r="BN51" i="52" s="1"/>
  <c r="BM50" i="52"/>
  <c r="BL50" i="52"/>
  <c r="BM49" i="52"/>
  <c r="BL49" i="52"/>
  <c r="BM48" i="52"/>
  <c r="BL48" i="52"/>
  <c r="BN48" i="52" s="1"/>
  <c r="BM47" i="52"/>
  <c r="BL47" i="52"/>
  <c r="BN47" i="52" s="1"/>
  <c r="BM46" i="52"/>
  <c r="BN46" i="52" s="1"/>
  <c r="BL46" i="52"/>
  <c r="BM45" i="52"/>
  <c r="BL45" i="52"/>
  <c r="BN45" i="52" s="1"/>
  <c r="BM44" i="52"/>
  <c r="BL44" i="52"/>
  <c r="BM43" i="52"/>
  <c r="BL43" i="52"/>
  <c r="BM42" i="52"/>
  <c r="BN42" i="52" s="1"/>
  <c r="BL42" i="52"/>
  <c r="BM41" i="52"/>
  <c r="BL41" i="52"/>
  <c r="BN41" i="52" s="1"/>
  <c r="BM40" i="52"/>
  <c r="BL40" i="52"/>
  <c r="BN40" i="52" s="1"/>
  <c r="BM39" i="52"/>
  <c r="BL39" i="52"/>
  <c r="BN39" i="52" s="1"/>
  <c r="BM38" i="52"/>
  <c r="BL38" i="52"/>
  <c r="BM37" i="52"/>
  <c r="BL37" i="52"/>
  <c r="BM36" i="52"/>
  <c r="BL36" i="52"/>
  <c r="BN35" i="52"/>
  <c r="BM35" i="52"/>
  <c r="BL35" i="52"/>
  <c r="BM34" i="52"/>
  <c r="BL34" i="52"/>
  <c r="BM33" i="52"/>
  <c r="BL33" i="52"/>
  <c r="BN33" i="52" s="1"/>
  <c r="BM32" i="52"/>
  <c r="BL32" i="52"/>
  <c r="BM31" i="52"/>
  <c r="BL31" i="52"/>
  <c r="BN31" i="52" s="1"/>
  <c r="BM30" i="52"/>
  <c r="BL30" i="52"/>
  <c r="BM29" i="52"/>
  <c r="BL29" i="52"/>
  <c r="BN29" i="52" s="1"/>
  <c r="BM28" i="52"/>
  <c r="BL28" i="52"/>
  <c r="BM27" i="52"/>
  <c r="BL27" i="52"/>
  <c r="BN27" i="52" s="1"/>
  <c r="BM26" i="52"/>
  <c r="BL26" i="52"/>
  <c r="BN26" i="52" s="1"/>
  <c r="BM25" i="52"/>
  <c r="BL25" i="52"/>
  <c r="BM24" i="52"/>
  <c r="BL24" i="52"/>
  <c r="BN24" i="52" s="1"/>
  <c r="BM23" i="52"/>
  <c r="BL23" i="52"/>
  <c r="BN23" i="52" s="1"/>
  <c r="BM22" i="52"/>
  <c r="BL22" i="52"/>
  <c r="BM21" i="52"/>
  <c r="BL21" i="52"/>
  <c r="BM20" i="52"/>
  <c r="BL20" i="52"/>
  <c r="BN20" i="52" s="1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M112" i="52" s="1"/>
  <c r="BL10" i="52"/>
  <c r="BN10" i="52" s="1"/>
  <c r="BM9" i="52"/>
  <c r="BL9" i="52"/>
  <c r="BN9" i="52" s="1"/>
  <c r="BM8" i="52"/>
  <c r="BL8" i="52"/>
  <c r="BN8" i="52" s="1"/>
  <c r="AW111" i="52"/>
  <c r="AV111" i="52"/>
  <c r="AW110" i="52"/>
  <c r="AV110" i="52"/>
  <c r="AW107" i="52"/>
  <c r="AV107" i="52"/>
  <c r="AX107" i="52" s="1"/>
  <c r="AW106" i="52"/>
  <c r="AV106" i="52"/>
  <c r="AX106" i="52" s="1"/>
  <c r="AW105" i="52"/>
  <c r="AV105" i="52"/>
  <c r="AW102" i="52"/>
  <c r="AV102" i="52"/>
  <c r="AW101" i="52"/>
  <c r="AX101" i="52" s="1"/>
  <c r="AV101" i="52"/>
  <c r="AW100" i="52"/>
  <c r="AV100" i="52"/>
  <c r="AW99" i="52"/>
  <c r="AV99" i="52"/>
  <c r="AW98" i="52"/>
  <c r="AV98" i="52"/>
  <c r="AX98" i="52" s="1"/>
  <c r="AW96" i="52"/>
  <c r="AV96" i="52"/>
  <c r="AW95" i="52"/>
  <c r="AV95" i="52"/>
  <c r="AW94" i="52"/>
  <c r="AX94" i="52" s="1"/>
  <c r="AV94" i="52"/>
  <c r="AW93" i="52"/>
  <c r="AV93" i="52"/>
  <c r="AW92" i="52"/>
  <c r="AV92" i="52"/>
  <c r="AW91" i="52"/>
  <c r="AV91" i="52"/>
  <c r="AW90" i="52"/>
  <c r="AV90" i="52"/>
  <c r="AX90" i="52" s="1"/>
  <c r="AW89" i="52"/>
  <c r="AV89" i="52"/>
  <c r="AX89" i="52" s="1"/>
  <c r="AW88" i="52"/>
  <c r="AV88" i="52"/>
  <c r="AW87" i="52"/>
  <c r="AV87" i="52"/>
  <c r="AX87" i="52" s="1"/>
  <c r="AW86" i="52"/>
  <c r="AX86" i="52" s="1"/>
  <c r="AV86" i="52"/>
  <c r="AW85" i="52"/>
  <c r="AV85" i="52"/>
  <c r="AX85" i="52" s="1"/>
  <c r="AW84" i="52"/>
  <c r="AX84" i="52" s="1"/>
  <c r="AV84" i="52"/>
  <c r="AW83" i="52"/>
  <c r="AV83" i="52"/>
  <c r="AW82" i="52"/>
  <c r="AV82" i="52"/>
  <c r="AX82" i="52" s="1"/>
  <c r="AW81" i="52"/>
  <c r="AV81" i="52"/>
  <c r="AW80" i="52"/>
  <c r="AV80" i="52"/>
  <c r="AW79" i="52"/>
  <c r="AV79" i="52"/>
  <c r="AX79" i="52" s="1"/>
  <c r="AW78" i="52"/>
  <c r="AV78" i="52"/>
  <c r="AW77" i="52"/>
  <c r="AV77" i="52"/>
  <c r="AX77" i="52" s="1"/>
  <c r="AW76" i="52"/>
  <c r="AV76" i="52"/>
  <c r="AX76" i="52" s="1"/>
  <c r="AW75" i="52"/>
  <c r="AV75" i="52"/>
  <c r="AX75" i="52" s="1"/>
  <c r="AW73" i="52"/>
  <c r="AV73" i="52"/>
  <c r="AW72" i="52"/>
  <c r="AV72" i="52"/>
  <c r="AW71" i="52"/>
  <c r="AV71" i="52"/>
  <c r="AX71" i="52" s="1"/>
  <c r="AW70" i="52"/>
  <c r="AV70" i="52"/>
  <c r="AX70" i="52" s="1"/>
  <c r="AW69" i="52"/>
  <c r="AV69" i="52"/>
  <c r="AW68" i="52"/>
  <c r="AV68" i="52"/>
  <c r="AW67" i="52"/>
  <c r="AV67" i="52"/>
  <c r="AX67" i="52" s="1"/>
  <c r="AW66" i="52"/>
  <c r="AV66" i="52"/>
  <c r="AW63" i="52"/>
  <c r="AV63" i="52"/>
  <c r="AW62" i="52"/>
  <c r="AV62" i="52"/>
  <c r="AW61" i="52"/>
  <c r="AV61" i="52"/>
  <c r="AX61" i="52" s="1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X55" i="52" s="1"/>
  <c r="AW54" i="52"/>
  <c r="AV54" i="52"/>
  <c r="AW53" i="52"/>
  <c r="AV53" i="52"/>
  <c r="AW52" i="52"/>
  <c r="AV52" i="52"/>
  <c r="AX52" i="52" s="1"/>
  <c r="AW51" i="52"/>
  <c r="AV51" i="52"/>
  <c r="AW50" i="52"/>
  <c r="AV50" i="52"/>
  <c r="AX50" i="52" s="1"/>
  <c r="AW49" i="52"/>
  <c r="AV49" i="52"/>
  <c r="AW48" i="52"/>
  <c r="AV48" i="52"/>
  <c r="AX48" i="52" s="1"/>
  <c r="AW47" i="52"/>
  <c r="AV47" i="52"/>
  <c r="AX47" i="52" s="1"/>
  <c r="AW46" i="52"/>
  <c r="AV46" i="52"/>
  <c r="AW45" i="52"/>
  <c r="AV45" i="52"/>
  <c r="AW44" i="52"/>
  <c r="AV44" i="52"/>
  <c r="AW43" i="52"/>
  <c r="AV43" i="52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W38" i="52"/>
  <c r="AV38" i="52"/>
  <c r="AW37" i="52"/>
  <c r="AV37" i="52"/>
  <c r="AX37" i="52" s="1"/>
  <c r="AW36" i="52"/>
  <c r="AV36" i="52"/>
  <c r="AX36" i="52" s="1"/>
  <c r="AW35" i="52"/>
  <c r="AV35" i="52"/>
  <c r="AW34" i="52"/>
  <c r="AV34" i="52"/>
  <c r="AW33" i="52"/>
  <c r="AV33" i="52"/>
  <c r="AX33" i="52" s="1"/>
  <c r="AW32" i="52"/>
  <c r="AV32" i="52"/>
  <c r="AW31" i="52"/>
  <c r="AV31" i="52"/>
  <c r="AW30" i="52"/>
  <c r="AV30" i="52"/>
  <c r="AX30" i="52" s="1"/>
  <c r="AW29" i="52"/>
  <c r="AV29" i="52"/>
  <c r="AW28" i="52"/>
  <c r="AV28" i="52"/>
  <c r="AX28" i="52" s="1"/>
  <c r="AW27" i="52"/>
  <c r="AX27" i="52" s="1"/>
  <c r="AV27" i="52"/>
  <c r="AW26" i="52"/>
  <c r="AV26" i="52"/>
  <c r="AW25" i="52"/>
  <c r="AV25" i="52"/>
  <c r="AX25" i="52" s="1"/>
  <c r="AW24" i="52"/>
  <c r="AV24" i="52"/>
  <c r="AW23" i="52"/>
  <c r="AV23" i="52"/>
  <c r="AW22" i="52"/>
  <c r="AV22" i="52"/>
  <c r="AX22" i="52" s="1"/>
  <c r="AW21" i="52"/>
  <c r="AV21" i="52"/>
  <c r="AW20" i="52"/>
  <c r="AV20" i="52"/>
  <c r="AX20" i="52" s="1"/>
  <c r="AW16" i="52"/>
  <c r="AV16" i="52"/>
  <c r="AV114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H111" i="52" s="1"/>
  <c r="AG110" i="52"/>
  <c r="AF110" i="52"/>
  <c r="AH110" i="52" s="1"/>
  <c r="AG107" i="52"/>
  <c r="AF107" i="52"/>
  <c r="AG106" i="52"/>
  <c r="AF106" i="52"/>
  <c r="AG105" i="52"/>
  <c r="AF105" i="52"/>
  <c r="AH105" i="52" s="1"/>
  <c r="AG102" i="52"/>
  <c r="AF102" i="52"/>
  <c r="AG101" i="52"/>
  <c r="AF101" i="52"/>
  <c r="AH101" i="52" s="1"/>
  <c r="AG100" i="52"/>
  <c r="AF100" i="52"/>
  <c r="AH100" i="52" s="1"/>
  <c r="AG99" i="52"/>
  <c r="AF99" i="52"/>
  <c r="AG98" i="52"/>
  <c r="AF98" i="52"/>
  <c r="AG96" i="52"/>
  <c r="AF96" i="52"/>
  <c r="AG95" i="52"/>
  <c r="AF95" i="52"/>
  <c r="AG94" i="52"/>
  <c r="AF94" i="52"/>
  <c r="AH94" i="52" s="1"/>
  <c r="AG93" i="52"/>
  <c r="AH93" i="52" s="1"/>
  <c r="AF93" i="52"/>
  <c r="AG92" i="52"/>
  <c r="AF92" i="52"/>
  <c r="AH92" i="52" s="1"/>
  <c r="AG91" i="52"/>
  <c r="AF91" i="52"/>
  <c r="AH91" i="52" s="1"/>
  <c r="AG90" i="52"/>
  <c r="AF90" i="52"/>
  <c r="AH90" i="52" s="1"/>
  <c r="AG89" i="52"/>
  <c r="AF89" i="52"/>
  <c r="AH89" i="52" s="1"/>
  <c r="AG88" i="52"/>
  <c r="AF88" i="52"/>
  <c r="AG87" i="52"/>
  <c r="AF87" i="52"/>
  <c r="AG86" i="52"/>
  <c r="AF86" i="52"/>
  <c r="AH86" i="52" s="1"/>
  <c r="AG85" i="52"/>
  <c r="AF85" i="52"/>
  <c r="AH85" i="52" s="1"/>
  <c r="AG84" i="52"/>
  <c r="AF84" i="52"/>
  <c r="AH84" i="52" s="1"/>
  <c r="AG83" i="52"/>
  <c r="AF83" i="52"/>
  <c r="AG82" i="52"/>
  <c r="AF82" i="52"/>
  <c r="AG81" i="52"/>
  <c r="AF81" i="52"/>
  <c r="AG80" i="52"/>
  <c r="AH80" i="52" s="1"/>
  <c r="AF80" i="52"/>
  <c r="AG79" i="52"/>
  <c r="AF79" i="52"/>
  <c r="AG78" i="52"/>
  <c r="AF78" i="52"/>
  <c r="AG77" i="52"/>
  <c r="AF77" i="52"/>
  <c r="AH77" i="52" s="1"/>
  <c r="AG76" i="52"/>
  <c r="AF76" i="52"/>
  <c r="AG75" i="52"/>
  <c r="AF75" i="52"/>
  <c r="AH75" i="52" s="1"/>
  <c r="AG73" i="52"/>
  <c r="AF73" i="52"/>
  <c r="AG72" i="52"/>
  <c r="AF72" i="52"/>
  <c r="AH72" i="52" s="1"/>
  <c r="AG71" i="52"/>
  <c r="AF71" i="52"/>
  <c r="AG70" i="52"/>
  <c r="AF70" i="52"/>
  <c r="AG69" i="52"/>
  <c r="AF69" i="52"/>
  <c r="AG68" i="52"/>
  <c r="AF68" i="52"/>
  <c r="AH68" i="52" s="1"/>
  <c r="AH67" i="52"/>
  <c r="AG67" i="52"/>
  <c r="AF67" i="52"/>
  <c r="AG66" i="52"/>
  <c r="AF66" i="52"/>
  <c r="AH66" i="52" s="1"/>
  <c r="AG63" i="52"/>
  <c r="AF63" i="52"/>
  <c r="AH63" i="52" s="1"/>
  <c r="AG62" i="52"/>
  <c r="AF62" i="52"/>
  <c r="AG61" i="52"/>
  <c r="AF61" i="52"/>
  <c r="AG60" i="52"/>
  <c r="AF60" i="52"/>
  <c r="AG59" i="52"/>
  <c r="AF59" i="52"/>
  <c r="AH59" i="52" s="1"/>
  <c r="AG58" i="52"/>
  <c r="AH58" i="52" s="1"/>
  <c r="AF58" i="52"/>
  <c r="AG57" i="52"/>
  <c r="AF57" i="52"/>
  <c r="AH57" i="52" s="1"/>
  <c r="AG56" i="52"/>
  <c r="AF56" i="52"/>
  <c r="AH56" i="52" s="1"/>
  <c r="AG55" i="52"/>
  <c r="AF55" i="52"/>
  <c r="AH55" i="52" s="1"/>
  <c r="AG54" i="52"/>
  <c r="AF54" i="52"/>
  <c r="AG53" i="52"/>
  <c r="AF53" i="52"/>
  <c r="AG52" i="52"/>
  <c r="AF52" i="52"/>
  <c r="AG51" i="52"/>
  <c r="AF51" i="52"/>
  <c r="AH51" i="52" s="1"/>
  <c r="AG50" i="52"/>
  <c r="AF50" i="52"/>
  <c r="AH50" i="52" s="1"/>
  <c r="AG49" i="52"/>
  <c r="AF49" i="52"/>
  <c r="AH49" i="52" s="1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H42" i="52" s="1"/>
  <c r="AF42" i="52"/>
  <c r="AG41" i="52"/>
  <c r="AF41" i="52"/>
  <c r="AH41" i="52" s="1"/>
  <c r="AG40" i="52"/>
  <c r="AF40" i="52"/>
  <c r="AG39" i="52"/>
  <c r="AF39" i="52"/>
  <c r="AH39" i="52" s="1"/>
  <c r="AG38" i="52"/>
  <c r="AF38" i="52"/>
  <c r="AG37" i="52"/>
  <c r="AF37" i="52"/>
  <c r="AG36" i="52"/>
  <c r="AF36" i="52"/>
  <c r="AG35" i="52"/>
  <c r="AF35" i="52"/>
  <c r="AH35" i="52" s="1"/>
  <c r="AG34" i="52"/>
  <c r="AF34" i="52"/>
  <c r="AH34" i="52" s="1"/>
  <c r="AG33" i="52"/>
  <c r="AF33" i="52"/>
  <c r="AH33" i="52" s="1"/>
  <c r="AG32" i="52"/>
  <c r="AF32" i="52"/>
  <c r="AH32" i="52" s="1"/>
  <c r="AG31" i="52"/>
  <c r="AF31" i="52"/>
  <c r="AG30" i="52"/>
  <c r="AF30" i="52"/>
  <c r="AG29" i="52"/>
  <c r="AF29" i="52"/>
  <c r="AG28" i="52"/>
  <c r="AF28" i="52"/>
  <c r="AG27" i="52"/>
  <c r="AF27" i="52"/>
  <c r="AH27" i="52" s="1"/>
  <c r="AG26" i="52"/>
  <c r="AH26" i="52" s="1"/>
  <c r="AF26" i="52"/>
  <c r="AG25" i="52"/>
  <c r="AF25" i="52"/>
  <c r="AH25" i="52" s="1"/>
  <c r="AG24" i="52"/>
  <c r="AF24" i="52"/>
  <c r="AH24" i="52" s="1"/>
  <c r="AG23" i="52"/>
  <c r="AF23" i="52"/>
  <c r="AH23" i="52" s="1"/>
  <c r="AG22" i="52"/>
  <c r="AF22" i="52"/>
  <c r="AG21" i="52"/>
  <c r="AF21" i="52"/>
  <c r="AG20" i="52"/>
  <c r="AF20" i="52"/>
  <c r="AG16" i="52"/>
  <c r="AG114" i="52" s="1"/>
  <c r="AF16" i="52"/>
  <c r="AF114" i="52" s="1"/>
  <c r="AG15" i="52"/>
  <c r="AF15" i="52"/>
  <c r="AG14" i="52"/>
  <c r="AF14" i="52"/>
  <c r="AH14" i="52" s="1"/>
  <c r="AG13" i="52"/>
  <c r="AF13" i="52"/>
  <c r="AH13" i="52" s="1"/>
  <c r="AG12" i="52"/>
  <c r="AF12" i="52"/>
  <c r="AG11" i="52"/>
  <c r="AF11" i="52"/>
  <c r="AG10" i="52"/>
  <c r="AG112" i="52" s="1"/>
  <c r="AF10" i="52"/>
  <c r="AF112" i="52" s="1"/>
  <c r="AG9" i="52"/>
  <c r="AF9" i="52"/>
  <c r="AG8" i="52"/>
  <c r="AF8" i="52"/>
  <c r="Q111" i="52"/>
  <c r="P111" i="52"/>
  <c r="R111" i="52" s="1"/>
  <c r="Q110" i="52"/>
  <c r="R110" i="52" s="1"/>
  <c r="P110" i="52"/>
  <c r="Q107" i="52"/>
  <c r="P107" i="52"/>
  <c r="R107" i="52" s="1"/>
  <c r="Q106" i="52"/>
  <c r="P106" i="52"/>
  <c r="R106" i="52" s="1"/>
  <c r="Q105" i="52"/>
  <c r="R105" i="52" s="1"/>
  <c r="P105" i="52"/>
  <c r="Q102" i="52"/>
  <c r="P102" i="52"/>
  <c r="Q101" i="52"/>
  <c r="P101" i="52"/>
  <c r="R101" i="52" s="1"/>
  <c r="Q100" i="52"/>
  <c r="P100" i="52"/>
  <c r="R100" i="52" s="1"/>
  <c r="Q99" i="52"/>
  <c r="P99" i="52"/>
  <c r="Q98" i="52"/>
  <c r="R98" i="52" s="1"/>
  <c r="P98" i="52"/>
  <c r="Q96" i="52"/>
  <c r="P96" i="52"/>
  <c r="R96" i="52" s="1"/>
  <c r="Q95" i="52"/>
  <c r="P95" i="52"/>
  <c r="R95" i="52" s="1"/>
  <c r="Q94" i="52"/>
  <c r="P94" i="52"/>
  <c r="R94" i="52" s="1"/>
  <c r="Q93" i="52"/>
  <c r="P93" i="52"/>
  <c r="Q92" i="52"/>
  <c r="P92" i="52"/>
  <c r="R92" i="52" s="1"/>
  <c r="Q91" i="52"/>
  <c r="P91" i="52"/>
  <c r="R91" i="52" s="1"/>
  <c r="Q90" i="52"/>
  <c r="P90" i="52"/>
  <c r="R90" i="52" s="1"/>
  <c r="Q89" i="52"/>
  <c r="R89" i="52" s="1"/>
  <c r="P89" i="52"/>
  <c r="Q88" i="52"/>
  <c r="P88" i="52"/>
  <c r="Q87" i="52"/>
  <c r="P87" i="52"/>
  <c r="Q86" i="52"/>
  <c r="P86" i="52"/>
  <c r="R86" i="52" s="1"/>
  <c r="Q85" i="52"/>
  <c r="P85" i="52"/>
  <c r="Q84" i="52"/>
  <c r="P84" i="52"/>
  <c r="Q83" i="52"/>
  <c r="P83" i="52"/>
  <c r="R83" i="52" s="1"/>
  <c r="Q82" i="52"/>
  <c r="P82" i="52"/>
  <c r="R82" i="52" s="1"/>
  <c r="Q81" i="52"/>
  <c r="P81" i="52"/>
  <c r="Q80" i="52"/>
  <c r="P80" i="52"/>
  <c r="Q79" i="52"/>
  <c r="P79" i="52"/>
  <c r="R79" i="52" s="1"/>
  <c r="Q78" i="52"/>
  <c r="P78" i="52"/>
  <c r="R78" i="52" s="1"/>
  <c r="Q77" i="52"/>
  <c r="P77" i="52"/>
  <c r="Q76" i="52"/>
  <c r="P76" i="52"/>
  <c r="R76" i="52" s="1"/>
  <c r="Q75" i="52"/>
  <c r="P75" i="52"/>
  <c r="R75" i="52" s="1"/>
  <c r="Q73" i="52"/>
  <c r="P73" i="52"/>
  <c r="Q72" i="52"/>
  <c r="R72" i="52" s="1"/>
  <c r="P72" i="52"/>
  <c r="Q71" i="52"/>
  <c r="P71" i="52"/>
  <c r="R71" i="52" s="1"/>
  <c r="Q70" i="52"/>
  <c r="P70" i="52"/>
  <c r="R70" i="52" s="1"/>
  <c r="Q69" i="52"/>
  <c r="P69" i="52"/>
  <c r="Q68" i="52"/>
  <c r="P68" i="52"/>
  <c r="Q67" i="52"/>
  <c r="P67" i="52"/>
  <c r="R67" i="52" s="1"/>
  <c r="Q66" i="52"/>
  <c r="P66" i="52"/>
  <c r="R66" i="52" s="1"/>
  <c r="Q63" i="52"/>
  <c r="P63" i="52"/>
  <c r="Q62" i="52"/>
  <c r="R62" i="52" s="1"/>
  <c r="P62" i="52"/>
  <c r="Q61" i="52"/>
  <c r="P61" i="52"/>
  <c r="R61" i="52" s="1"/>
  <c r="Q60" i="52"/>
  <c r="P60" i="52"/>
  <c r="R60" i="52" s="1"/>
  <c r="Q59" i="52"/>
  <c r="P59" i="52"/>
  <c r="Q58" i="52"/>
  <c r="P58" i="52"/>
  <c r="Q57" i="52"/>
  <c r="P57" i="52"/>
  <c r="R57" i="52" s="1"/>
  <c r="Q56" i="52"/>
  <c r="P56" i="52"/>
  <c r="R56" i="52" s="1"/>
  <c r="Q55" i="52"/>
  <c r="P55" i="52"/>
  <c r="Q54" i="52"/>
  <c r="P54" i="52"/>
  <c r="Q53" i="52"/>
  <c r="P53" i="52"/>
  <c r="Q52" i="52"/>
  <c r="P52" i="52"/>
  <c r="Q51" i="52"/>
  <c r="P51" i="52"/>
  <c r="Q50" i="52"/>
  <c r="P50" i="52"/>
  <c r="R50" i="52" s="1"/>
  <c r="Q49" i="52"/>
  <c r="P49" i="52"/>
  <c r="Q48" i="52"/>
  <c r="P48" i="52"/>
  <c r="R48" i="52" s="1"/>
  <c r="Q47" i="52"/>
  <c r="P47" i="52"/>
  <c r="Q46" i="52"/>
  <c r="P46" i="52"/>
  <c r="Q45" i="52"/>
  <c r="P45" i="52"/>
  <c r="R45" i="52" s="1"/>
  <c r="Q44" i="52"/>
  <c r="P44" i="52"/>
  <c r="R44" i="52" s="1"/>
  <c r="Q43" i="52"/>
  <c r="P43" i="52"/>
  <c r="R43" i="52" s="1"/>
  <c r="Q42" i="52"/>
  <c r="P42" i="52"/>
  <c r="Q41" i="52"/>
  <c r="P41" i="52"/>
  <c r="Q40" i="52"/>
  <c r="P40" i="52"/>
  <c r="R40" i="52" s="1"/>
  <c r="Q39" i="52"/>
  <c r="P39" i="52"/>
  <c r="R39" i="52" s="1"/>
  <c r="Q38" i="52"/>
  <c r="P38" i="52"/>
  <c r="Q37" i="52"/>
  <c r="P37" i="52"/>
  <c r="R37" i="52" s="1"/>
  <c r="Q36" i="52"/>
  <c r="P36" i="52"/>
  <c r="R36" i="52" s="1"/>
  <c r="Q35" i="52"/>
  <c r="P35" i="52"/>
  <c r="Q34" i="52"/>
  <c r="P34" i="52"/>
  <c r="R34" i="52" s="1"/>
  <c r="Q33" i="52"/>
  <c r="P33" i="52"/>
  <c r="R33" i="52" s="1"/>
  <c r="Q32" i="52"/>
  <c r="P32" i="52"/>
  <c r="R32" i="52" s="1"/>
  <c r="Q31" i="52"/>
  <c r="P31" i="52"/>
  <c r="Q30" i="52"/>
  <c r="P30" i="52"/>
  <c r="Q29" i="52"/>
  <c r="P29" i="52"/>
  <c r="R29" i="52" s="1"/>
  <c r="Q28" i="52"/>
  <c r="P28" i="52"/>
  <c r="R28" i="52" s="1"/>
  <c r="Q27" i="52"/>
  <c r="P27" i="52"/>
  <c r="R27" i="52" s="1"/>
  <c r="Q26" i="52"/>
  <c r="P26" i="52"/>
  <c r="Q25" i="52"/>
  <c r="P25" i="52"/>
  <c r="Q24" i="52"/>
  <c r="P24" i="52"/>
  <c r="Q23" i="52"/>
  <c r="P23" i="52"/>
  <c r="R23" i="52" s="1"/>
  <c r="Q22" i="52"/>
  <c r="P22" i="52"/>
  <c r="Q21" i="52"/>
  <c r="P21" i="52"/>
  <c r="R21" i="52" s="1"/>
  <c r="Q20" i="52"/>
  <c r="P20" i="52"/>
  <c r="Q16" i="52"/>
  <c r="Q114" i="52" s="1"/>
  <c r="P16" i="52"/>
  <c r="R16" i="52" s="1"/>
  <c r="R114" i="52" s="1"/>
  <c r="Q15" i="52"/>
  <c r="P15" i="52"/>
  <c r="Q14" i="52"/>
  <c r="P14" i="52"/>
  <c r="R14" i="52" s="1"/>
  <c r="Q13" i="52"/>
  <c r="P13" i="52"/>
  <c r="Q12" i="52"/>
  <c r="P12" i="52"/>
  <c r="Q11" i="52"/>
  <c r="P11" i="52"/>
  <c r="Q10" i="52"/>
  <c r="P10" i="52"/>
  <c r="R10" i="52" s="1"/>
  <c r="Q9" i="52"/>
  <c r="P9" i="52"/>
  <c r="Q8" i="52"/>
  <c r="P8" i="52"/>
  <c r="R8" i="52" s="1"/>
  <c r="CT41" i="52" l="1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CZ87" i="52"/>
  <c r="CZ91" i="52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DL129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91" i="52"/>
  <c r="AX83" i="52"/>
  <c r="CX16" i="52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DL128" i="52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DJ83" i="52"/>
  <c r="DJ87" i="52"/>
  <c r="DJ91" i="52"/>
  <c r="DJ60" i="52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J33" i="52"/>
  <c r="DL126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DJ80" i="52"/>
  <c r="R87" i="52"/>
  <c r="DJ81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Z16" i="52" s="1"/>
  <c r="CT112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DL131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DL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20" i="52" s="1"/>
  <c r="DL154" i="52" s="1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112" i="52" s="1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L12" i="52" s="1"/>
  <c r="DF51" i="52"/>
  <c r="DK51" i="52" s="1"/>
  <c r="BN98" i="52"/>
  <c r="BN112" i="52"/>
  <c r="BN102" i="52"/>
  <c r="BN116" i="52" s="1"/>
  <c r="DL137" i="52" s="1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N118" i="52"/>
  <c r="DL145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L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DL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DL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L67" i="52" s="1"/>
  <c r="DF77" i="52"/>
  <c r="DK77" i="52" s="1"/>
  <c r="DF85" i="52"/>
  <c r="DK85" i="52" s="1"/>
  <c r="DL85" i="52" s="1"/>
  <c r="DF107" i="52"/>
  <c r="DK107" i="52" s="1"/>
  <c r="DL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11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R116" i="52"/>
  <c r="DL134" i="52" s="1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DL150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73" i="52"/>
  <c r="CV122" i="52"/>
  <c r="CY16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D122" i="52" s="1"/>
  <c r="DL162" i="52" s="1"/>
  <c r="CB122" i="52"/>
  <c r="CB112" i="52"/>
  <c r="BL112" i="52"/>
  <c r="BL120" i="52"/>
  <c r="AX16" i="52"/>
  <c r="AX114" i="52" s="1"/>
  <c r="AX102" i="52"/>
  <c r="AX63" i="52"/>
  <c r="AX73" i="52"/>
  <c r="AH118" i="52"/>
  <c r="DL143" i="52" s="1"/>
  <c r="AH16" i="52"/>
  <c r="AH114" i="52" s="1"/>
  <c r="AH10" i="52"/>
  <c r="AH112" i="52" s="1"/>
  <c r="AF118" i="52"/>
  <c r="AG120" i="52"/>
  <c r="AH73" i="52"/>
  <c r="AH122" i="52" s="1"/>
  <c r="DL159" i="52" s="1"/>
  <c r="P120" i="52"/>
  <c r="R63" i="52"/>
  <c r="R118" i="52" s="1"/>
  <c r="DL142" i="52" s="1"/>
  <c r="R73" i="52"/>
  <c r="R122" i="52" s="1"/>
  <c r="DL158" i="52" s="1"/>
  <c r="P112" i="52"/>
  <c r="DL105" i="52" l="1"/>
  <c r="DJ112" i="52"/>
  <c r="CZ95" i="52"/>
  <c r="CX122" i="52"/>
  <c r="CX63" i="52"/>
  <c r="DN101" i="52"/>
  <c r="CW16" i="52"/>
  <c r="DL11" i="52"/>
  <c r="DJ16" i="52"/>
  <c r="BN120" i="52"/>
  <c r="DL153" i="52" s="1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DL139" i="52" s="1"/>
  <c r="CD114" i="52"/>
  <c r="BN114" i="52"/>
  <c r="BN122" i="52"/>
  <c r="DL161" i="52" s="1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L71" i="52" s="1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DA73" i="52"/>
  <c r="CV63" i="52"/>
  <c r="CZ61" i="52"/>
  <c r="DA61" i="52" s="1"/>
  <c r="CW61" i="52"/>
  <c r="CZ96" i="52"/>
  <c r="DA96" i="52" s="1"/>
  <c r="CW96" i="52"/>
  <c r="DA16" i="52"/>
  <c r="CZ120" i="52"/>
  <c r="DA95" i="52"/>
  <c r="CX118" i="52"/>
  <c r="CX101" i="52"/>
  <c r="CY63" i="52"/>
  <c r="CT122" i="52"/>
  <c r="DL163" i="52" s="1"/>
  <c r="CT118" i="52"/>
  <c r="DL147" i="52" s="1"/>
  <c r="CT120" i="52"/>
  <c r="DL155" i="52" s="1"/>
  <c r="CD116" i="52"/>
  <c r="DL138" i="52" s="1"/>
  <c r="CD118" i="52"/>
  <c r="DL146" i="52" s="1"/>
  <c r="AX122" i="52"/>
  <c r="DL160" i="52" s="1"/>
  <c r="AX118" i="52"/>
  <c r="DL144" i="52" s="1"/>
  <c r="AX116" i="52"/>
  <c r="DL136" i="52" s="1"/>
  <c r="AX120" i="52"/>
  <c r="DL152" i="52" s="1"/>
  <c r="AH120" i="52"/>
  <c r="DL151" i="52" s="1"/>
  <c r="AH116" i="52"/>
  <c r="DL135" i="52" s="1"/>
  <c r="DL94" i="52" l="1"/>
  <c r="DL38" i="52"/>
  <c r="DL69" i="52"/>
  <c r="DL68" i="52"/>
  <c r="DL73" i="52" s="1"/>
  <c r="DL90" i="52"/>
  <c r="DL95" i="52" s="1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Y101" i="52"/>
  <c r="CX102" i="52"/>
  <c r="CV118" i="52"/>
  <c r="CV101" i="52"/>
  <c r="CZ63" i="52"/>
  <c r="CW63" i="52"/>
  <c r="DJ122" i="52" l="1"/>
  <c r="DJ157" i="52"/>
  <c r="DJ120" i="52"/>
  <c r="DJ96" i="52"/>
  <c r="DJ101" i="52" s="1"/>
  <c r="DJ102" i="52" s="1"/>
  <c r="DJ149" i="52"/>
  <c r="DJ141" i="52"/>
  <c r="DJ118" i="52"/>
  <c r="DK96" i="52"/>
  <c r="DL96" i="52"/>
  <c r="DK63" i="52"/>
  <c r="DL61" i="52"/>
  <c r="DL63" i="52" s="1"/>
  <c r="DL112" i="52"/>
  <c r="DL16" i="52"/>
  <c r="DL149" i="52" s="1"/>
  <c r="DF122" i="52"/>
  <c r="DG16" i="52"/>
  <c r="DK16" i="52"/>
  <c r="DK149" i="52" s="1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X116" i="52"/>
  <c r="CY102" i="52"/>
  <c r="CX114" i="52"/>
  <c r="DJ116" i="52" l="1"/>
  <c r="DJ125" i="52"/>
  <c r="DJ133" i="52" s="1"/>
  <c r="DJ114" i="52"/>
  <c r="DL120" i="52"/>
  <c r="DL122" i="52"/>
  <c r="DL118" i="52"/>
  <c r="DL141" i="52"/>
  <c r="DK101" i="52"/>
  <c r="DK102" i="52" s="1"/>
  <c r="DK141" i="52"/>
  <c r="DK118" i="52"/>
  <c r="DL157" i="52"/>
  <c r="DL101" i="52"/>
  <c r="DL102" i="52" s="1"/>
  <c r="DK122" i="52"/>
  <c r="DK157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5" i="52"/>
  <c r="DL133" i="52" s="1"/>
  <c r="DK116" i="52"/>
  <c r="DK114" i="52"/>
  <c r="DK125" i="52"/>
  <c r="DK133" i="52" s="1"/>
  <c r="DG102" i="52"/>
  <c r="DF114" i="52"/>
  <c r="DF116" i="52"/>
  <c r="CZ116" i="52"/>
  <c r="DA102" i="52"/>
  <c r="CZ114" i="52"/>
  <c r="BC55" i="53" l="1"/>
  <c r="BU55" i="53"/>
  <c r="BS55" i="53"/>
  <c r="BQ55" i="53"/>
  <c r="AL100" i="53" l="1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J100" i="53"/>
  <c r="AK100" i="53" s="1"/>
  <c r="AJ99" i="53"/>
  <c r="AK99" i="53" s="1"/>
  <c r="AJ98" i="53"/>
  <c r="AJ94" i="53"/>
  <c r="AK94" i="53" s="1"/>
  <c r="AJ93" i="53"/>
  <c r="AK93" i="53" s="1"/>
  <c r="AJ92" i="53"/>
  <c r="AK92" i="53" s="1"/>
  <c r="AJ91" i="53"/>
  <c r="AK91" i="53" s="1"/>
  <c r="AJ90" i="53"/>
  <c r="AK90" i="53" s="1"/>
  <c r="AJ89" i="53"/>
  <c r="AK89" i="53" s="1"/>
  <c r="AJ88" i="53"/>
  <c r="AK88" i="53" s="1"/>
  <c r="AJ87" i="53"/>
  <c r="AK87" i="53" s="1"/>
  <c r="AJ86" i="53"/>
  <c r="AK86" i="53" s="1"/>
  <c r="AJ85" i="53"/>
  <c r="AK85" i="53" s="1"/>
  <c r="AJ84" i="53"/>
  <c r="AK84" i="53" s="1"/>
  <c r="AJ83" i="53"/>
  <c r="AK83" i="53" s="1"/>
  <c r="AJ82" i="53"/>
  <c r="AK82" i="53" s="1"/>
  <c r="AJ81" i="53"/>
  <c r="AK81" i="53" s="1"/>
  <c r="AJ80" i="53"/>
  <c r="AK80" i="53" s="1"/>
  <c r="AJ79" i="53"/>
  <c r="AK79" i="53" s="1"/>
  <c r="AJ78" i="53"/>
  <c r="AK78" i="53" s="1"/>
  <c r="AJ77" i="53"/>
  <c r="AK77" i="53" s="1"/>
  <c r="AJ76" i="53"/>
  <c r="AK76" i="53" s="1"/>
  <c r="AJ75" i="53"/>
  <c r="AK75" i="53" s="1"/>
  <c r="AL72" i="53"/>
  <c r="AL71" i="53"/>
  <c r="AL70" i="53"/>
  <c r="AL69" i="53"/>
  <c r="AL68" i="53"/>
  <c r="AL67" i="53"/>
  <c r="AL66" i="53"/>
  <c r="AJ72" i="53"/>
  <c r="AK72" i="53" s="1"/>
  <c r="AJ71" i="53"/>
  <c r="AK71" i="53" s="1"/>
  <c r="AJ70" i="53"/>
  <c r="AK70" i="53" s="1"/>
  <c r="AJ69" i="53"/>
  <c r="AK69" i="53" s="1"/>
  <c r="AJ68" i="53"/>
  <c r="AJ67" i="53"/>
  <c r="AK67" i="53" s="1"/>
  <c r="AJ66" i="53"/>
  <c r="AK66" i="53" s="1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L62" i="53"/>
  <c r="AJ62" i="53"/>
  <c r="AJ60" i="53"/>
  <c r="AK60" i="53" s="1"/>
  <c r="AJ59" i="53"/>
  <c r="AK59" i="53" s="1"/>
  <c r="AJ58" i="53"/>
  <c r="AK58" i="53" s="1"/>
  <c r="AJ57" i="53"/>
  <c r="AK57" i="53" s="1"/>
  <c r="AJ56" i="53"/>
  <c r="AK56" i="53" s="1"/>
  <c r="AJ55" i="53"/>
  <c r="AK55" i="53" s="1"/>
  <c r="AJ54" i="53"/>
  <c r="AJ53" i="53"/>
  <c r="AJ52" i="53"/>
  <c r="AK52" i="53" s="1"/>
  <c r="AJ51" i="53"/>
  <c r="AK51" i="53" s="1"/>
  <c r="AJ50" i="53"/>
  <c r="AK50" i="53" s="1"/>
  <c r="AJ49" i="53"/>
  <c r="AK49" i="53" s="1"/>
  <c r="AJ48" i="53"/>
  <c r="AK48" i="53" s="1"/>
  <c r="AJ47" i="53"/>
  <c r="AK47" i="53" s="1"/>
  <c r="AJ46" i="53"/>
  <c r="AJ45" i="53"/>
  <c r="AJ44" i="53"/>
  <c r="AK44" i="53" s="1"/>
  <c r="AJ43" i="53"/>
  <c r="AK43" i="53" s="1"/>
  <c r="AJ42" i="53"/>
  <c r="AK42" i="53" s="1"/>
  <c r="AJ41" i="53"/>
  <c r="AK41" i="53" s="1"/>
  <c r="AJ40" i="53"/>
  <c r="AK40" i="53" s="1"/>
  <c r="AJ39" i="53"/>
  <c r="AK39" i="53" s="1"/>
  <c r="AJ38" i="53"/>
  <c r="AJ37" i="53"/>
  <c r="AJ36" i="53"/>
  <c r="AK36" i="53" s="1"/>
  <c r="AJ35" i="53"/>
  <c r="AK35" i="53" s="1"/>
  <c r="AJ34" i="53"/>
  <c r="AK34" i="53" s="1"/>
  <c r="AJ33" i="53"/>
  <c r="AK33" i="53" s="1"/>
  <c r="AJ32" i="53"/>
  <c r="AK32" i="53" s="1"/>
  <c r="AJ31" i="53"/>
  <c r="AK31" i="53" s="1"/>
  <c r="AJ30" i="53"/>
  <c r="AJ29" i="53"/>
  <c r="AJ28" i="53"/>
  <c r="AK28" i="53" s="1"/>
  <c r="AJ27" i="53"/>
  <c r="AK27" i="53" s="1"/>
  <c r="AJ26" i="53"/>
  <c r="AK26" i="53" s="1"/>
  <c r="AJ25" i="53"/>
  <c r="AK25" i="53" s="1"/>
  <c r="AJ24" i="53"/>
  <c r="AK24" i="53" s="1"/>
  <c r="AJ23" i="53"/>
  <c r="AK23" i="53" s="1"/>
  <c r="AJ22" i="53"/>
  <c r="AJ21" i="53"/>
  <c r="AL15" i="53"/>
  <c r="AL14" i="53"/>
  <c r="AL13" i="53"/>
  <c r="AL12" i="53"/>
  <c r="AL11" i="53"/>
  <c r="AJ15" i="53"/>
  <c r="AJ14" i="53"/>
  <c r="AJ13" i="53"/>
  <c r="AJ12" i="53"/>
  <c r="AN12" i="53" s="1"/>
  <c r="AJ11" i="53"/>
  <c r="AL8" i="53"/>
  <c r="AL10" i="53" s="1"/>
  <c r="AJ8" i="53"/>
  <c r="AJ20" i="53"/>
  <c r="AK20" i="53" s="1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AJ112" i="53" s="1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K95" i="53" s="1"/>
  <c r="AL16" i="53"/>
  <c r="AL73" i="53"/>
  <c r="AL61" i="53"/>
  <c r="AL63" i="53" s="1"/>
  <c r="AN26" i="53"/>
  <c r="AN34" i="53"/>
  <c r="AN42" i="53"/>
  <c r="AN50" i="53"/>
  <c r="AN58" i="53"/>
  <c r="AJ16" i="53"/>
  <c r="AK16" i="53" s="1"/>
  <c r="AN75" i="53"/>
  <c r="AN83" i="53"/>
  <c r="AN91" i="53"/>
  <c r="AN77" i="53"/>
  <c r="AN85" i="53"/>
  <c r="AN93" i="53"/>
  <c r="AJ73" i="53"/>
  <c r="AK73" i="53" s="1"/>
  <c r="AN78" i="53"/>
  <c r="AN86" i="53"/>
  <c r="AN94" i="53"/>
  <c r="AN79" i="53"/>
  <c r="AN87" i="53"/>
  <c r="AL95" i="53"/>
  <c r="AN55" i="53"/>
  <c r="AJ61" i="53"/>
  <c r="AJ63" i="53" l="1"/>
  <c r="AK63" i="53" s="1"/>
  <c r="AK61" i="53"/>
  <c r="AL96" i="53"/>
  <c r="AL101" i="53" s="1"/>
  <c r="AL102" i="53" s="1"/>
  <c r="AN73" i="53"/>
  <c r="AN16" i="53"/>
  <c r="AN61" i="53"/>
  <c r="AN63" i="53" s="1"/>
  <c r="AJ96" i="53"/>
  <c r="AN95" i="53"/>
  <c r="AN96" i="53" l="1"/>
  <c r="AN101" i="53" s="1"/>
  <c r="AN102" i="53" s="1"/>
  <c r="AJ101" i="53"/>
  <c r="AK96" i="53"/>
  <c r="AJ102" i="53" l="1"/>
  <c r="AK102" i="53" s="1"/>
  <c r="AK101" i="53"/>
  <c r="N110" i="53"/>
  <c r="L111" i="53"/>
  <c r="L107" i="53"/>
  <c r="L106" i="53"/>
  <c r="L105" i="53"/>
  <c r="L100" i="53"/>
  <c r="L99" i="53"/>
  <c r="L98" i="53"/>
  <c r="J111" i="53"/>
  <c r="J107" i="53"/>
  <c r="J106" i="53"/>
  <c r="J105" i="53"/>
  <c r="J100" i="53"/>
  <c r="J99" i="53"/>
  <c r="J98" i="53"/>
  <c r="L90" i="53"/>
  <c r="L89" i="53"/>
  <c r="L88" i="53"/>
  <c r="L87" i="53"/>
  <c r="L86" i="53"/>
  <c r="L85" i="53"/>
  <c r="L84" i="53"/>
  <c r="L83" i="53"/>
  <c r="L82" i="53"/>
  <c r="L81" i="53"/>
  <c r="L80" i="53"/>
  <c r="L72" i="53"/>
  <c r="L71" i="53"/>
  <c r="J62" i="53"/>
  <c r="L15" i="53"/>
  <c r="L14" i="53"/>
  <c r="L13" i="53"/>
  <c r="L12" i="53"/>
  <c r="L11" i="53"/>
  <c r="J15" i="53"/>
  <c r="J14" i="53"/>
  <c r="J13" i="53"/>
  <c r="J12" i="53"/>
  <c r="L77" i="53"/>
  <c r="L76" i="53"/>
  <c r="L70" i="53"/>
  <c r="L67" i="53"/>
  <c r="L60" i="53"/>
  <c r="L59" i="53"/>
  <c r="L58" i="53"/>
  <c r="L50" i="53"/>
  <c r="L45" i="53"/>
  <c r="L44" i="53"/>
  <c r="L42" i="53"/>
  <c r="L37" i="53"/>
  <c r="L36" i="53"/>
  <c r="L34" i="53"/>
  <c r="L28" i="53"/>
  <c r="L26" i="53"/>
  <c r="L8" i="53"/>
  <c r="J94" i="53"/>
  <c r="J93" i="53"/>
  <c r="J88" i="53"/>
  <c r="N88" i="53" s="1"/>
  <c r="J80" i="53"/>
  <c r="N80" i="53" s="1"/>
  <c r="J77" i="53"/>
  <c r="N77" i="53" s="1"/>
  <c r="J71" i="53"/>
  <c r="N71" i="53" s="1"/>
  <c r="J69" i="53"/>
  <c r="J58" i="53"/>
  <c r="J53" i="53"/>
  <c r="J52" i="53"/>
  <c r="J50" i="53"/>
  <c r="N50" i="53" s="1"/>
  <c r="J45" i="53"/>
  <c r="J44" i="53"/>
  <c r="J42" i="53"/>
  <c r="J37" i="53"/>
  <c r="J36" i="53"/>
  <c r="N36" i="53" s="1"/>
  <c r="J34" i="53"/>
  <c r="J29" i="53"/>
  <c r="J28" i="53"/>
  <c r="J26" i="53"/>
  <c r="J22" i="53"/>
  <c r="J21" i="53"/>
  <c r="J20" i="53"/>
  <c r="J11" i="53"/>
  <c r="J8" i="53"/>
  <c r="F62" i="53"/>
  <c r="D62" i="53"/>
  <c r="F111" i="53"/>
  <c r="Q111" i="53" s="1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5" i="53"/>
  <c r="F14" i="53"/>
  <c r="F13" i="53"/>
  <c r="F12" i="53"/>
  <c r="F11" i="53"/>
  <c r="F8" i="53"/>
  <c r="D111" i="53"/>
  <c r="D107" i="53"/>
  <c r="D106" i="53"/>
  <c r="D105" i="53"/>
  <c r="D100" i="53"/>
  <c r="H100" i="53" s="1"/>
  <c r="D99" i="53"/>
  <c r="D98" i="53"/>
  <c r="D94" i="53"/>
  <c r="D93" i="53"/>
  <c r="D92" i="53"/>
  <c r="D91" i="53"/>
  <c r="D90" i="53"/>
  <c r="D89" i="53"/>
  <c r="H89" i="53" s="1"/>
  <c r="D88" i="53"/>
  <c r="D87" i="53"/>
  <c r="D86" i="53"/>
  <c r="D85" i="53"/>
  <c r="D84" i="53"/>
  <c r="D83" i="53"/>
  <c r="D82" i="53"/>
  <c r="D81" i="53"/>
  <c r="H81" i="53" s="1"/>
  <c r="D80" i="53"/>
  <c r="D79" i="53"/>
  <c r="D78" i="53"/>
  <c r="D77" i="53"/>
  <c r="D76" i="53"/>
  <c r="D75" i="53"/>
  <c r="D72" i="53"/>
  <c r="D71" i="53"/>
  <c r="H71" i="53" s="1"/>
  <c r="D70" i="53"/>
  <c r="D69" i="53"/>
  <c r="D68" i="53"/>
  <c r="D67" i="53"/>
  <c r="D66" i="53"/>
  <c r="D60" i="53"/>
  <c r="D59" i="53"/>
  <c r="D58" i="53"/>
  <c r="H58" i="53" s="1"/>
  <c r="D57" i="53"/>
  <c r="D56" i="53"/>
  <c r="D55" i="53"/>
  <c r="D54" i="53"/>
  <c r="D53" i="53"/>
  <c r="D52" i="53"/>
  <c r="D51" i="53"/>
  <c r="D50" i="53"/>
  <c r="H50" i="53" s="1"/>
  <c r="D49" i="53"/>
  <c r="D48" i="53"/>
  <c r="D47" i="53"/>
  <c r="D46" i="53"/>
  <c r="D45" i="53"/>
  <c r="D44" i="53"/>
  <c r="D43" i="53"/>
  <c r="D42" i="53"/>
  <c r="H42" i="53" s="1"/>
  <c r="D41" i="53"/>
  <c r="D40" i="53"/>
  <c r="D39" i="53"/>
  <c r="D38" i="53"/>
  <c r="D37" i="53"/>
  <c r="D36" i="53"/>
  <c r="D35" i="53"/>
  <c r="D34" i="53"/>
  <c r="H34" i="53" s="1"/>
  <c r="D33" i="53"/>
  <c r="D32" i="53"/>
  <c r="D31" i="53"/>
  <c r="D30" i="53"/>
  <c r="D29" i="53"/>
  <c r="D28" i="53"/>
  <c r="D27" i="53"/>
  <c r="D26" i="53"/>
  <c r="H26" i="53" s="1"/>
  <c r="D25" i="53"/>
  <c r="D24" i="53"/>
  <c r="D23" i="53"/>
  <c r="D22" i="53"/>
  <c r="D21" i="53"/>
  <c r="D20" i="53"/>
  <c r="D15" i="53"/>
  <c r="D14" i="53"/>
  <c r="H14" i="53" s="1"/>
  <c r="D13" i="53"/>
  <c r="D12" i="53"/>
  <c r="D11" i="53"/>
  <c r="H128" i="55"/>
  <c r="N28" i="53" l="1"/>
  <c r="N44" i="53"/>
  <c r="CV111" i="53"/>
  <c r="P111" i="53"/>
  <c r="R111" i="53" s="1"/>
  <c r="N15" i="53"/>
  <c r="CX8" i="53"/>
  <c r="CZ8" i="53" s="1"/>
  <c r="DJ8" i="53" s="1"/>
  <c r="F10" i="53"/>
  <c r="H10" i="53" s="1"/>
  <c r="H8" i="53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J25" i="53"/>
  <c r="J46" i="53"/>
  <c r="L25" i="53"/>
  <c r="M25" i="53" s="1"/>
  <c r="L48" i="53"/>
  <c r="M48" i="53" s="1"/>
  <c r="J68" i="53"/>
  <c r="J81" i="53"/>
  <c r="N81" i="53" s="1"/>
  <c r="J49" i="53"/>
  <c r="L29" i="53"/>
  <c r="N29" i="53" s="1"/>
  <c r="L49" i="53"/>
  <c r="M49" i="53" s="1"/>
  <c r="J72" i="53"/>
  <c r="N72" i="53" s="1"/>
  <c r="J84" i="53"/>
  <c r="N84" i="53" s="1"/>
  <c r="J30" i="53"/>
  <c r="L32" i="53"/>
  <c r="M32" i="53" s="1"/>
  <c r="L53" i="53"/>
  <c r="N53" i="53" s="1"/>
  <c r="O53" i="53" s="1"/>
  <c r="L68" i="53"/>
  <c r="M68" i="53" s="1"/>
  <c r="J85" i="53"/>
  <c r="N85" i="53" s="1"/>
  <c r="L93" i="53"/>
  <c r="N93" i="53" s="1"/>
  <c r="J33" i="53"/>
  <c r="J54" i="53"/>
  <c r="L33" i="53"/>
  <c r="M33" i="53" s="1"/>
  <c r="L56" i="53"/>
  <c r="L69" i="53"/>
  <c r="N69" i="53" s="1"/>
  <c r="J89" i="53"/>
  <c r="N89" i="53" s="1"/>
  <c r="N37" i="53"/>
  <c r="N45" i="53"/>
  <c r="J57" i="53"/>
  <c r="L57" i="53"/>
  <c r="M57" i="53" s="1"/>
  <c r="J92" i="53"/>
  <c r="J38" i="53"/>
  <c r="L40" i="53"/>
  <c r="J41" i="53"/>
  <c r="L21" i="53"/>
  <c r="N21" i="53" s="1"/>
  <c r="L41" i="53"/>
  <c r="M41" i="53" s="1"/>
  <c r="L62" i="53"/>
  <c r="N62" i="53" s="1"/>
  <c r="J76" i="53"/>
  <c r="N76" i="53" s="1"/>
  <c r="L24" i="53"/>
  <c r="M24" i="53" s="1"/>
  <c r="J67" i="53"/>
  <c r="N67" i="53" s="1"/>
  <c r="N26" i="53"/>
  <c r="J79" i="53"/>
  <c r="J87" i="53"/>
  <c r="N87" i="53" s="1"/>
  <c r="N34" i="53"/>
  <c r="N58" i="53"/>
  <c r="N8" i="53"/>
  <c r="J70" i="53"/>
  <c r="N70" i="53" s="1"/>
  <c r="J27" i="53"/>
  <c r="J35" i="53"/>
  <c r="J43" i="53"/>
  <c r="J51" i="53"/>
  <c r="J59" i="53"/>
  <c r="N59" i="53" s="1"/>
  <c r="L22" i="53"/>
  <c r="N22" i="53" s="1"/>
  <c r="L30" i="53"/>
  <c r="L38" i="53"/>
  <c r="M38" i="53" s="1"/>
  <c r="L46" i="53"/>
  <c r="L54" i="53"/>
  <c r="L66" i="53"/>
  <c r="M66" i="53" s="1"/>
  <c r="L78" i="53"/>
  <c r="M78" i="53" s="1"/>
  <c r="N42" i="53"/>
  <c r="J23" i="53"/>
  <c r="J31" i="53"/>
  <c r="J39" i="53"/>
  <c r="J47" i="53"/>
  <c r="J55" i="53"/>
  <c r="J82" i="53"/>
  <c r="N82" i="53" s="1"/>
  <c r="J90" i="53"/>
  <c r="N90" i="53" s="1"/>
  <c r="L94" i="53"/>
  <c r="N94" i="53" s="1"/>
  <c r="J24" i="53"/>
  <c r="J32" i="53"/>
  <c r="J40" i="53"/>
  <c r="J48" i="53"/>
  <c r="J56" i="53"/>
  <c r="L23" i="53"/>
  <c r="M23" i="53" s="1"/>
  <c r="L31" i="53"/>
  <c r="M31" i="53" s="1"/>
  <c r="L39" i="53"/>
  <c r="M39" i="53" s="1"/>
  <c r="L47" i="53"/>
  <c r="M47" i="53" s="1"/>
  <c r="L55" i="53"/>
  <c r="M55" i="53" s="1"/>
  <c r="J66" i="53"/>
  <c r="J75" i="53"/>
  <c r="J83" i="53"/>
  <c r="N83" i="53" s="1"/>
  <c r="J91" i="53"/>
  <c r="L79" i="53"/>
  <c r="M79" i="53" s="1"/>
  <c r="J78" i="53"/>
  <c r="J86" i="53"/>
  <c r="N86" i="53" s="1"/>
  <c r="J60" i="53"/>
  <c r="N60" i="53" s="1"/>
  <c r="L27" i="53"/>
  <c r="M27" i="53" s="1"/>
  <c r="L35" i="53"/>
  <c r="M35" i="53" s="1"/>
  <c r="L43" i="53"/>
  <c r="M43" i="53" s="1"/>
  <c r="L51" i="53"/>
  <c r="M51" i="53" s="1"/>
  <c r="L75" i="53"/>
  <c r="M75" i="53" s="1"/>
  <c r="L91" i="53"/>
  <c r="M91" i="53" s="1"/>
  <c r="L20" i="53"/>
  <c r="M20" i="53" s="1"/>
  <c r="L52" i="53"/>
  <c r="M52" i="53" s="1"/>
  <c r="L9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26" i="53"/>
  <c r="BC25" i="53"/>
  <c r="BC24" i="53"/>
  <c r="BC23" i="53"/>
  <c r="BC22" i="53"/>
  <c r="BC21" i="53"/>
  <c r="BC20" i="53"/>
  <c r="BC16" i="53"/>
  <c r="BA63" i="53"/>
  <c r="BA62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72" i="53"/>
  <c r="W71" i="53"/>
  <c r="W70" i="53"/>
  <c r="W69" i="53"/>
  <c r="W68" i="53"/>
  <c r="W67" i="53"/>
  <c r="W66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72" i="53"/>
  <c r="U71" i="53"/>
  <c r="U70" i="53"/>
  <c r="U69" i="53"/>
  <c r="U68" i="53"/>
  <c r="U67" i="53"/>
  <c r="U66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N24" i="53" l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24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N75" i="53"/>
  <c r="L61" i="53"/>
  <c r="N78" i="53"/>
  <c r="O78" i="53" s="1"/>
  <c r="J73" i="53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F102" i="53" l="1"/>
  <c r="F116" i="53" s="1"/>
  <c r="F118" i="53"/>
  <c r="F120" i="53"/>
  <c r="H122" i="53"/>
  <c r="D116" i="53"/>
  <c r="D114" i="53"/>
  <c r="H118" i="53"/>
  <c r="H96" i="53"/>
  <c r="H101" i="53" s="1"/>
  <c r="H102" i="53" s="1"/>
  <c r="H120" i="53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F114" i="53" l="1"/>
  <c r="CA95" i="53"/>
  <c r="H116" i="53"/>
  <c r="H114" i="53"/>
  <c r="J116" i="53"/>
  <c r="J114" i="53"/>
  <c r="N122" i="53"/>
  <c r="O73" i="53"/>
  <c r="N96" i="53"/>
  <c r="O96" i="53" s="1"/>
  <c r="O95" i="53"/>
  <c r="N120" i="53"/>
  <c r="L101" i="53"/>
  <c r="L118" i="53"/>
  <c r="M63" i="53"/>
  <c r="N63" i="53"/>
  <c r="O61" i="53"/>
  <c r="CA96" i="53" l="1"/>
  <c r="DN102" i="55"/>
  <c r="L102" i="53"/>
  <c r="DN102" i="53" s="1"/>
  <c r="M101" i="53"/>
  <c r="N118" i="53"/>
  <c r="N101" i="53"/>
  <c r="O63" i="53"/>
  <c r="N128" i="55"/>
  <c r="M102" i="53" l="1"/>
  <c r="L116" i="53"/>
  <c r="L114" i="53"/>
  <c r="N102" i="53"/>
  <c r="O101" i="53"/>
  <c r="N114" i="53" l="1"/>
  <c r="O102" i="53"/>
  <c r="N116" i="53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L110" i="53"/>
  <c r="AJ110" i="53"/>
  <c r="AN110" i="53" s="1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72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71" i="53"/>
  <c r="Y61" i="53"/>
  <c r="Y53" i="53"/>
  <c r="Y45" i="53"/>
  <c r="Y37" i="53"/>
  <c r="Y29" i="53"/>
  <c r="Y21" i="53"/>
  <c r="Y73" i="53"/>
  <c r="Y95" i="53"/>
  <c r="Y87" i="53"/>
  <c r="Y79" i="53"/>
  <c r="Y70" i="53"/>
  <c r="Y60" i="53"/>
  <c r="Y52" i="53"/>
  <c r="Y44" i="53"/>
  <c r="Y36" i="53"/>
  <c r="Y28" i="53"/>
  <c r="Y20" i="53"/>
  <c r="Y86" i="53"/>
  <c r="Y69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68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67" i="53"/>
  <c r="Y57" i="53"/>
  <c r="Y49" i="53"/>
  <c r="Y41" i="53"/>
  <c r="Y33" i="53"/>
  <c r="Y25" i="53"/>
  <c r="Y66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43" i="55" l="1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DJ134" i="54"/>
  <c r="CZ77" i="55" l="1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AG122" i="55"/>
  <c r="DJ151" i="55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J62" i="55" l="1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DK158" i="54"/>
  <c r="DK126" i="54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X86" i="54" s="1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DK127" i="54"/>
  <c r="DJ129" i="54"/>
  <c r="DK129" i="54"/>
  <c r="BL114" i="54"/>
  <c r="DJ130" i="54"/>
  <c r="DK130" i="54"/>
  <c r="DJ131" i="54"/>
  <c r="DK131" i="54"/>
  <c r="DJ158" i="54"/>
  <c r="DK150" i="54"/>
  <c r="DJ150" i="54"/>
  <c r="DK142" i="54"/>
  <c r="DJ142" i="54"/>
  <c r="DK128" i="54"/>
  <c r="DJ126" i="54"/>
  <c r="DK163" i="54"/>
  <c r="DJ163" i="54"/>
  <c r="DK162" i="54"/>
  <c r="DJ162" i="54"/>
  <c r="DK161" i="54"/>
  <c r="DJ161" i="54"/>
  <c r="DK160" i="54"/>
  <c r="DJ160" i="54"/>
  <c r="DK159" i="54"/>
  <c r="DJ159" i="54"/>
  <c r="DK155" i="54"/>
  <c r="DJ155" i="54"/>
  <c r="DK154" i="54"/>
  <c r="DJ154" i="54"/>
  <c r="DK153" i="54"/>
  <c r="DJ153" i="54"/>
  <c r="DK152" i="54"/>
  <c r="DJ152" i="54"/>
  <c r="DK151" i="54"/>
  <c r="DJ151" i="54"/>
  <c r="DK147" i="54"/>
  <c r="DJ147" i="54"/>
  <c r="DK146" i="54"/>
  <c r="DJ146" i="54"/>
  <c r="DK145" i="54"/>
  <c r="DJ145" i="54"/>
  <c r="DK144" i="54"/>
  <c r="DJ144" i="54"/>
  <c r="DK143" i="54"/>
  <c r="DJ143" i="54"/>
  <c r="DK139" i="54"/>
  <c r="DJ139" i="54"/>
  <c r="DK138" i="54"/>
  <c r="DJ138" i="54"/>
  <c r="DK137" i="54"/>
  <c r="DJ137" i="54"/>
  <c r="DK136" i="54"/>
  <c r="DJ136" i="54"/>
  <c r="DK135" i="54"/>
  <c r="DJ135" i="54"/>
  <c r="DJ128" i="54"/>
  <c r="DJ127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CT77" i="54" s="1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H92" i="54" l="1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DK134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AH116" i="54" s="1"/>
  <c r="DL135" i="54" s="1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3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7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8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0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1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6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T114" i="54" s="1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B120" i="54" s="1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29" i="54"/>
  <c r="BM116" i="54"/>
  <c r="P116" i="54"/>
  <c r="DJ131" i="53"/>
  <c r="DC73" i="54" l="1"/>
  <c r="DB122" i="54"/>
  <c r="DB124" i="54" s="1"/>
  <c r="BN112" i="54"/>
  <c r="AX120" i="54"/>
  <c r="DL152" i="54" s="1"/>
  <c r="CZ118" i="55"/>
  <c r="CD122" i="54"/>
  <c r="DL162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3" i="54" s="1"/>
  <c r="AH112" i="54"/>
  <c r="BN116" i="54"/>
  <c r="DL137" i="54" s="1"/>
  <c r="BN118" i="54"/>
  <c r="DL145" i="54" s="1"/>
  <c r="AH114" i="54"/>
  <c r="AX114" i="54"/>
  <c r="BN122" i="54"/>
  <c r="DL161" i="54" s="1"/>
  <c r="AH120" i="54"/>
  <c r="DL151" i="54" s="1"/>
  <c r="AH124" i="54"/>
  <c r="CT124" i="54"/>
  <c r="CD116" i="54"/>
  <c r="DL138" i="54" s="1"/>
  <c r="CD124" i="54"/>
  <c r="CD118" i="54"/>
  <c r="DL146" i="54" s="1"/>
  <c r="BN114" i="54"/>
  <c r="BN124" i="54"/>
  <c r="AX124" i="54"/>
  <c r="AX116" i="54"/>
  <c r="DL136" i="54" s="1"/>
  <c r="DL59" i="54"/>
  <c r="R124" i="54"/>
  <c r="DA55" i="54"/>
  <c r="DJ55" i="54"/>
  <c r="R120" i="54"/>
  <c r="DL150" i="54" s="1"/>
  <c r="DK8" i="54"/>
  <c r="DK10" i="54" s="1"/>
  <c r="DK16" i="54" s="1"/>
  <c r="DL56" i="54"/>
  <c r="DL57" i="54"/>
  <c r="DG55" i="54"/>
  <c r="DK55" i="54"/>
  <c r="DL48" i="54"/>
  <c r="R122" i="54"/>
  <c r="DL158" i="54" s="1"/>
  <c r="DL105" i="54"/>
  <c r="DL88" i="54"/>
  <c r="R114" i="54"/>
  <c r="R118" i="54"/>
  <c r="DL142" i="54" s="1"/>
  <c r="R116" i="54"/>
  <c r="DL134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4" i="54" s="1"/>
  <c r="DL51" i="54"/>
  <c r="DK53" i="54"/>
  <c r="DL53" i="54" s="1"/>
  <c r="DG68" i="54"/>
  <c r="DA57" i="54"/>
  <c r="DG38" i="54"/>
  <c r="DA86" i="54"/>
  <c r="AX122" i="54"/>
  <c r="DL160" i="54" s="1"/>
  <c r="DL41" i="54"/>
  <c r="DA83" i="54"/>
  <c r="DK58" i="54"/>
  <c r="DL58" i="54" s="1"/>
  <c r="CT118" i="54"/>
  <c r="DL147" i="54" s="1"/>
  <c r="CT116" i="54"/>
  <c r="DL139" i="54" s="1"/>
  <c r="DA56" i="54"/>
  <c r="DA58" i="54"/>
  <c r="DA32" i="54"/>
  <c r="DK39" i="54"/>
  <c r="DG39" i="54"/>
  <c r="DJ94" i="54"/>
  <c r="DL94" i="54" s="1"/>
  <c r="DG94" i="54"/>
  <c r="DL92" i="54"/>
  <c r="CT122" i="54"/>
  <c r="DL163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5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59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4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DF120" i="54" l="1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N111" i="53" s="1"/>
  <c r="DL54" i="54"/>
  <c r="DL82" i="54"/>
  <c r="DL81" i="54"/>
  <c r="DL39" i="54"/>
  <c r="DL36" i="54"/>
  <c r="DL76" i="54"/>
  <c r="DG61" i="54"/>
  <c r="DK61" i="54"/>
  <c r="DK63" i="54" s="1"/>
  <c r="DK141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DL44" i="54"/>
  <c r="DL100" i="54"/>
  <c r="DA73" i="54"/>
  <c r="DJ61" i="54"/>
  <c r="DJ73" i="54"/>
  <c r="DL66" i="54"/>
  <c r="DL73" i="54" s="1"/>
  <c r="DA95" i="54"/>
  <c r="CZ96" i="54"/>
  <c r="CW96" i="54"/>
  <c r="DK95" i="54"/>
  <c r="DJ95" i="54"/>
  <c r="DK73" i="54"/>
  <c r="DK157" i="54" s="1"/>
  <c r="DD101" i="54"/>
  <c r="DE63" i="54"/>
  <c r="DA16" i="54"/>
  <c r="DL85" i="54"/>
  <c r="DG63" i="54"/>
  <c r="Q16" i="53"/>
  <c r="DD124" i="54" l="1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Q118" i="53" s="1"/>
  <c r="P61" i="53"/>
  <c r="P63" i="53" s="1"/>
  <c r="AH116" i="55"/>
  <c r="DL135" i="55" s="1"/>
  <c r="DG96" i="54"/>
  <c r="DA96" i="54"/>
  <c r="DK118" i="54"/>
  <c r="DL95" i="54"/>
  <c r="DL120" i="54" s="1"/>
  <c r="DC101" i="54"/>
  <c r="DB102" i="54"/>
  <c r="DB114" i="54" s="1"/>
  <c r="DB116" i="54" s="1"/>
  <c r="CW101" i="54"/>
  <c r="CV102" i="54"/>
  <c r="DE101" i="54"/>
  <c r="DD102" i="54"/>
  <c r="DD114" i="54" s="1"/>
  <c r="DD116" i="54" s="1"/>
  <c r="DF101" i="54"/>
  <c r="DL122" i="54"/>
  <c r="DL157" i="54"/>
  <c r="DK149" i="54"/>
  <c r="DK120" i="54"/>
  <c r="DK96" i="54"/>
  <c r="DK101" i="54" s="1"/>
  <c r="DK102" i="54" s="1"/>
  <c r="DK122" i="54"/>
  <c r="DJ96" i="54"/>
  <c r="DJ122" i="54"/>
  <c r="DJ157" i="54"/>
  <c r="DA63" i="54"/>
  <c r="CZ101" i="54"/>
  <c r="CY101" i="54"/>
  <c r="CX102" i="54"/>
  <c r="DJ149" i="54"/>
  <c r="DJ120" i="54"/>
  <c r="DL61" i="54"/>
  <c r="DL63" i="54" s="1"/>
  <c r="DJ63" i="54"/>
  <c r="P118" i="53" l="1"/>
  <c r="P122" i="53"/>
  <c r="P120" i="53"/>
  <c r="R61" i="53"/>
  <c r="R63" i="53" s="1"/>
  <c r="R118" i="53" s="1"/>
  <c r="R95" i="53"/>
  <c r="R120" i="53" s="1"/>
  <c r="Q96" i="53"/>
  <c r="Q101" i="53" s="1"/>
  <c r="Q102" i="53" s="1"/>
  <c r="P96" i="53"/>
  <c r="P101" i="53" s="1"/>
  <c r="P102" i="53" s="1"/>
  <c r="R73" i="53"/>
  <c r="R122" i="53" s="1"/>
  <c r="DL149" i="54"/>
  <c r="DL96" i="54"/>
  <c r="DL101" i="54" s="1"/>
  <c r="DL102" i="54" s="1"/>
  <c r="DN103" i="53" s="1"/>
  <c r="DA101" i="54"/>
  <c r="CZ102" i="54"/>
  <c r="DK116" i="54"/>
  <c r="DK114" i="54"/>
  <c r="DK125" i="54"/>
  <c r="DK133" i="54" s="1"/>
  <c r="DE102" i="54"/>
  <c r="DG101" i="54"/>
  <c r="DF102" i="54"/>
  <c r="DF114" i="54" s="1"/>
  <c r="DF116" i="54" s="1"/>
  <c r="DJ118" i="54"/>
  <c r="DJ101" i="54"/>
  <c r="DJ102" i="54" s="1"/>
  <c r="DJ141" i="54"/>
  <c r="DL118" i="54"/>
  <c r="DL141" i="54"/>
  <c r="CW102" i="54"/>
  <c r="CY102" i="54"/>
  <c r="DC102" i="54"/>
  <c r="Q116" i="53" l="1"/>
  <c r="Q114" i="53"/>
  <c r="P116" i="53"/>
  <c r="P114" i="53"/>
  <c r="R96" i="53"/>
  <c r="R101" i="53" s="1"/>
  <c r="R102" i="53" s="1"/>
  <c r="DJ125" i="54"/>
  <c r="DJ133" i="54" s="1"/>
  <c r="DJ116" i="54"/>
  <c r="DJ114" i="54"/>
  <c r="DL116" i="54"/>
  <c r="DL114" i="54"/>
  <c r="DL125" i="54"/>
  <c r="DL133" i="54" s="1"/>
  <c r="DG102" i="54"/>
  <c r="DA102" i="54"/>
  <c r="R116" i="53" l="1"/>
  <c r="R114" i="53"/>
  <c r="BM111" i="53" l="1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L29" i="53"/>
  <c r="BN42" i="53"/>
  <c r="BN51" i="53"/>
  <c r="BN60" i="53"/>
  <c r="BN85" i="53"/>
  <c r="BN94" i="53"/>
  <c r="CD28" i="53"/>
  <c r="CD90" i="53"/>
  <c r="CT12" i="53"/>
  <c r="CT20" i="53"/>
  <c r="BN12" i="53"/>
  <c r="BN21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N92" i="53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BN29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BM118" i="53" s="1"/>
  <c r="CD61" i="53"/>
  <c r="CD63" i="53" s="1"/>
  <c r="BN70" i="53"/>
  <c r="CT112" i="53"/>
  <c r="CT61" i="53"/>
  <c r="CT63" i="53" s="1"/>
  <c r="CR96" i="53"/>
  <c r="CR101" i="53" s="1"/>
  <c r="CR102" i="53" s="1"/>
  <c r="CT73" i="53"/>
  <c r="BL61" i="53"/>
  <c r="BL63" i="53" s="1"/>
  <c r="BN82" i="53"/>
  <c r="BN95" i="53" s="1"/>
  <c r="BN120" i="53" s="1"/>
  <c r="CC96" i="53"/>
  <c r="CC101" i="53" s="1"/>
  <c r="CC102" i="53" s="1"/>
  <c r="CT95" i="53"/>
  <c r="CD95" i="53"/>
  <c r="CT16" i="53"/>
  <c r="CS96" i="53"/>
  <c r="CS101" i="53" s="1"/>
  <c r="CS102" i="53" s="1"/>
  <c r="CB96" i="53"/>
  <c r="CB101" i="53" s="1"/>
  <c r="CB102" i="53" s="1"/>
  <c r="CD16" i="53"/>
  <c r="CD112" i="53"/>
  <c r="BL73" i="53"/>
  <c r="BM73" i="53"/>
  <c r="BM122" i="53" s="1"/>
  <c r="BL112" i="53"/>
  <c r="BL16" i="53"/>
  <c r="BL118" i="53" l="1"/>
  <c r="CT118" i="53"/>
  <c r="CT122" i="53"/>
  <c r="BL120" i="53"/>
  <c r="CT96" i="53"/>
  <c r="CT120" i="53"/>
  <c r="CC114" i="53"/>
  <c r="CC116" i="53"/>
  <c r="CD122" i="53"/>
  <c r="CD120" i="53"/>
  <c r="CB114" i="53"/>
  <c r="CB116" i="53"/>
  <c r="CD118" i="53"/>
  <c r="BN61" i="53"/>
  <c r="BN63" i="53" s="1"/>
  <c r="BN118" i="53" s="1"/>
  <c r="BL122" i="53"/>
  <c r="CR116" i="53"/>
  <c r="CR114" i="53"/>
  <c r="CS114" i="53"/>
  <c r="CS116" i="53"/>
  <c r="CS109" i="53"/>
  <c r="CR109" i="53"/>
  <c r="BM96" i="53"/>
  <c r="BM101" i="53" s="1"/>
  <c r="BM102" i="53" s="1"/>
  <c r="CT101" i="53"/>
  <c r="CT102" i="53" s="1"/>
  <c r="CD96" i="53"/>
  <c r="CD101" i="53" s="1"/>
  <c r="CD102" i="53" s="1"/>
  <c r="BL96" i="53"/>
  <c r="BL101" i="53" s="1"/>
  <c r="BL102" i="53" s="1"/>
  <c r="BN73" i="53"/>
  <c r="BN122" i="53" s="1"/>
  <c r="CD116" i="53" l="1"/>
  <c r="CD114" i="53"/>
  <c r="BM116" i="53"/>
  <c r="BM114" i="53"/>
  <c r="BL116" i="53"/>
  <c r="BL114" i="53"/>
  <c r="CT116" i="53"/>
  <c r="CT114" i="53"/>
  <c r="CT109" i="53"/>
  <c r="BN96" i="53"/>
  <c r="BN101" i="53" s="1"/>
  <c r="BN102" i="53" s="1"/>
  <c r="BN116" i="53" l="1"/>
  <c r="BN114" i="53"/>
  <c r="AW110" i="53"/>
  <c r="AV107" i="53"/>
  <c r="AW106" i="53"/>
  <c r="AV106" i="53"/>
  <c r="AW105" i="53"/>
  <c r="AW100" i="53"/>
  <c r="AV100" i="53"/>
  <c r="AV98" i="53"/>
  <c r="AV105" i="53" l="1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X40" i="53" s="1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X50" i="53" s="1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H107" i="53" l="1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W118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H100" i="53" s="1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H44" i="53" s="1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H84" i="53" s="1"/>
  <c r="AF91" i="53"/>
  <c r="AF46" i="53"/>
  <c r="AF68" i="53"/>
  <c r="AH68" i="53" s="1"/>
  <c r="AF23" i="53"/>
  <c r="AF85" i="53"/>
  <c r="AF30" i="53"/>
  <c r="AF69" i="53"/>
  <c r="AF78" i="53"/>
  <c r="AG112" i="53"/>
  <c r="AH25" i="53" l="1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G118" i="53" s="1"/>
  <c r="AH45" i="53"/>
  <c r="AW96" i="53"/>
  <c r="AW101" i="53" s="1"/>
  <c r="AW102" i="53" s="1"/>
  <c r="AH71" i="53"/>
  <c r="AV96" i="53"/>
  <c r="AV101" i="53" s="1"/>
  <c r="AV102" i="53" s="1"/>
  <c r="AX73" i="53"/>
  <c r="AX122" i="53" s="1"/>
  <c r="AX61" i="53"/>
  <c r="AX63" i="53" s="1"/>
  <c r="AX118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F118" i="53" l="1"/>
  <c r="AF122" i="53"/>
  <c r="AF120" i="53"/>
  <c r="AW116" i="53"/>
  <c r="AW114" i="53"/>
  <c r="AV116" i="53"/>
  <c r="AV114" i="53"/>
  <c r="AH95" i="53"/>
  <c r="AH120" i="53" s="1"/>
  <c r="AH61" i="53"/>
  <c r="AH63" i="53" s="1"/>
  <c r="AH118" i="53" s="1"/>
  <c r="AG96" i="53"/>
  <c r="AG101" i="53" s="1"/>
  <c r="AG102" i="53" s="1"/>
  <c r="AX96" i="53"/>
  <c r="AX101" i="53" s="1"/>
  <c r="AX102" i="53" s="1"/>
  <c r="AH73" i="53"/>
  <c r="AH122" i="53" s="1"/>
  <c r="AF96" i="53"/>
  <c r="AF101" i="53" s="1"/>
  <c r="AF102" i="53" s="1"/>
  <c r="AG116" i="53" l="1"/>
  <c r="AG114" i="53"/>
  <c r="AF116" i="53"/>
  <c r="AF114" i="53"/>
  <c r="AX116" i="53"/>
  <c r="AX114" i="53"/>
  <c r="AH96" i="53"/>
  <c r="AH101" i="53" s="1"/>
  <c r="AH102" i="53" s="1"/>
  <c r="DN101" i="53" s="1"/>
  <c r="AH116" i="53" l="1"/>
  <c r="AH114" i="53"/>
  <c r="DL163" i="53"/>
  <c r="DK163" i="53"/>
  <c r="DJ163" i="53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5" i="53"/>
  <c r="DK155" i="53"/>
  <c r="DJ155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7" i="53"/>
  <c r="DK147" i="53"/>
  <c r="DJ147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39" i="53"/>
  <c r="DK139" i="53"/>
  <c r="DJ139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L134" i="53"/>
  <c r="DK134" i="53"/>
  <c r="DJ134" i="53"/>
  <c r="DK131" i="53"/>
  <c r="DL131" i="53" s="1"/>
  <c r="DK130" i="53"/>
  <c r="DJ130" i="53"/>
  <c r="DK129" i="53"/>
  <c r="DJ129" i="53"/>
  <c r="DK128" i="53"/>
  <c r="DJ128" i="53"/>
  <c r="DK127" i="53"/>
  <c r="DJ127" i="53"/>
  <c r="DK126" i="53"/>
  <c r="DJ126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DL129" i="53" l="1"/>
  <c r="DK124" i="53"/>
  <c r="DJ124" i="53"/>
  <c r="DB61" i="53"/>
  <c r="DB63" i="53" s="1"/>
  <c r="DC63" i="53" s="1"/>
  <c r="DL130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6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8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7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L124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DG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J112" i="53" l="1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D116" i="53" l="1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F101" i="53"/>
  <c r="DG101" i="53" s="1"/>
  <c r="DG96" i="53"/>
  <c r="DC102" i="53"/>
  <c r="DE102" i="53"/>
  <c r="DG16" i="53"/>
  <c r="DL61" i="53"/>
  <c r="DL63" i="53" s="1"/>
  <c r="DL140" i="53" s="1"/>
  <c r="DA63" i="53"/>
  <c r="CY101" i="53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CV114" i="53" l="1"/>
  <c r="CV116" i="53"/>
  <c r="DF102" i="53"/>
  <c r="DL118" i="53"/>
  <c r="DL101" i="53"/>
  <c r="DL102" i="53" s="1"/>
  <c r="CZ102" i="53"/>
  <c r="DA101" i="53"/>
  <c r="CW102" i="53"/>
  <c r="DK116" i="53"/>
  <c r="DK114" i="53"/>
  <c r="DK132" i="53"/>
  <c r="DJ132" i="53"/>
  <c r="DJ116" i="53"/>
  <c r="DJ114" i="53"/>
  <c r="DL114" i="53" l="1"/>
  <c r="DL116" i="53"/>
  <c r="DF116" i="53"/>
  <c r="DF114" i="53"/>
  <c r="CZ114" i="53"/>
  <c r="CZ116" i="53"/>
  <c r="DG102" i="53"/>
  <c r="DL132" i="53"/>
  <c r="DA102" i="53"/>
</calcChain>
</file>

<file path=xl/comments1.xml><?xml version="1.0" encoding="utf-8"?>
<comments xmlns="http://schemas.openxmlformats.org/spreadsheetml/2006/main">
  <authors>
    <author>VITA Program</author>
  </authors>
  <commentList>
    <comment ref="D110" authorId="0" shapeId="0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<sst xmlns="http://schemas.openxmlformats.org/spreadsheetml/2006/main" count="1926" uniqueCount="226">
  <si>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</si>
  <si>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</si>
  <si>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</si>
  <si>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</si>
  <si>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</si>
  <si>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</si>
  <si>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</si>
  <si>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</si>
  <si>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</si>
  <si>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</si>
  <si>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</si>
  <si>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</si>
  <si>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</si>
  <si>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</si>
  <si>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</si>
  <si>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</si>
  <si>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</si>
  <si>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</si>
  <si>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</si>
  <si>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</si>
  <si>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</si>
  <si>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</si>
  <si>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</si>
  <si>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</si>
  <si>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</si>
  <si>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</si>
  <si>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</si>
  <si>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</si>
  <si>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</si>
  <si>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</si>
  <si>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</si>
  <si>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</si>
  <si>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</si>
  <si>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</si>
  <si>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</si>
  <si>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</si>
  <si>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</si>
  <si>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</si>
  <si>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</si>
  <si>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</si>
  <si>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</si>
  <si>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</si>
  <si>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</si>
  <si>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</si>
  <si>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</si>
  <si>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</si>
  <si>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</si>
  <si>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</si>
  <si>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</si>
  <si>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</si>
  <si>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</si>
  <si>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</si>
  <si>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</si>
  <si>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</si>
  <si>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</si>
  <si>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</si>
  <si>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</si>
  <si>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</si>
  <si>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</si>
  <si>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</si>
  <si>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</si>
  <si>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</si>
  <si>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</si>
  <si>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</si>
  <si>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</si>
  <si>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</si>
  <si>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</si>
  <si>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</si>
  <si>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</si>
  <si>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</si>
  <si>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</si>
  <si>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</si>
  <si>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</si>
  <si>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</si>
  <si>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</si>
  <si>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</si>
  <si>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</si>
  <si>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</si>
  <si>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</si>
  <si>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</si>
  <si>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</si>
  <si>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</si>
  <si>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</si>
  <si>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</si>
  <si>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</si>
  <si>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</si>
  <si>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</si>
  <si>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</si>
  <si>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</si>
  <si>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</si>
  <si>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</si>
  <si>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</si>
  <si>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</si>
  <si>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</si>
  <si>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</si>
  <si>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</si>
  <si>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</si>
  <si>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</si>
  <si>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</si>
  <si>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</si>
  <si>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</si>
  <si>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</si>
  <si>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</si>
  <si>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</si>
  <si>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</si>
  <si>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</si>
  <si>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</si>
  <si>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</si>
  <si>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</si>
  <si>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</si>
  <si>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</si>
  <si>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</si>
  <si>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</si>
  <si>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</si>
  <si>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</si>
  <si>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</si>
  <si>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</si>
  <si>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</si>
  <si>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</si>
  <si>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</si>
  <si>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</si>
  <si>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</si>
  <si>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</si>
  <si>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</si>
  <si>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</si>
  <si>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</si>
  <si>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</si>
  <si>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</si>
  <si>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</si>
  <si>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</si>
  <si>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</si>
  <si>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</si>
  <si>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</si>
  <si>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</si>
  <si>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</si>
  <si>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</si>
  <si>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</si>
  <si>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</si>
  <si>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</si>
  <si>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</si>
  <si>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</si>
  <si>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</si>
  <si>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</si>
  <si>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</si>
  <si>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</si>
  <si>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</si>
  <si>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</si>
  <si>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</si>
  <si>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</si>
  <si>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</si>
  <si>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</si>
  <si>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</si>
  <si>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</si>
  <si>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</si>
  <si>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</si>
  <si>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</si>
  <si>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</si>
  <si>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</si>
  <si>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</si>
  <si>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</si>
  <si>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</si>
  <si>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</si>
  <si>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</si>
  <si>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</si>
  <si>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</si>
  <si>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</si>
  <si>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</si>
  <si>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</si>
  <si>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</si>
  <si>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</si>
  <si>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</si>
  <si>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</si>
  <si>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</si>
  <si>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</si>
  <si>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</si>
  <si>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</si>
  <si>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</si>
  <si>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</si>
  <si>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</si>
  <si>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</si>
  <si>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</si>
  <si>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</si>
  <si>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</si>
  <si>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Magellan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</si>
  <si>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</si>
  <si>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</si>
  <si>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</si>
  <si>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</si>
  <si>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</si>
  <si>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Magellan   </t>
  </si>
  <si>
    <t xml:space="preserve">Total Optima   </t>
  </si>
  <si>
    <t xml:space="preserve">Total United   </t>
  </si>
  <si>
    <t xml:space="preserve">Total Va Premier   </t>
  </si>
  <si>
    <t>CCC+ and Medallion Combined Totals Fiscal YTD</t>
  </si>
  <si>
    <t>Quarterly for APR-JUN 2022</t>
  </si>
  <si>
    <t>Quarterly for JAN-MAR 2022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</si>
  <si>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</si>
  <si>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</si>
  <si>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</si>
  <si>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</si>
  <si>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</si>
  <si>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</si>
  <si>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>Total Aetna Apr-Jun 2022</t>
  </si>
  <si>
    <t>Total Anthem Apr-Jun 2022</t>
  </si>
  <si>
    <t>Total Magellan Apr-Jun 2022</t>
  </si>
  <si>
    <t>Total Optima Apr-Jun 2022</t>
  </si>
  <si>
    <t>Total United Apr-Jun 2022</t>
  </si>
  <si>
    <t>Total Va Premier Apr-Jun 2022</t>
  </si>
  <si>
    <t>Medallion and CCC+ Combined Financial Results for JAN-MAR 2022</t>
  </si>
  <si>
    <t>Total Aetna Jul-Sep 2022</t>
  </si>
  <si>
    <t>Total Anthem Jul-Sep 2022</t>
  </si>
  <si>
    <t>Total Optima Jul-Sep 2022</t>
  </si>
  <si>
    <t>Total United Jul-Sep 2022</t>
  </si>
  <si>
    <t>Total Va Premier Jul-Sep 2022</t>
  </si>
  <si>
    <t xml:space="preserve">Molina    </t>
  </si>
  <si>
    <t>CCC Plus Molina</t>
  </si>
  <si>
    <t>Medallion  Molina</t>
  </si>
  <si>
    <t>Total Molina Jul-Sep 2022</t>
  </si>
  <si>
    <t>Molina Non-Expansion</t>
  </si>
  <si>
    <t>Molina Expansion</t>
  </si>
  <si>
    <t>Total Molina</t>
  </si>
  <si>
    <t>Total Molina CCC+ and Medallion</t>
  </si>
  <si>
    <t>Molina</t>
  </si>
  <si>
    <t>Quarterly for JUL-SEP 2022</t>
  </si>
  <si>
    <t>Quarterly for OCT-DEC 2022</t>
  </si>
  <si>
    <t>Quarterly for the Fiscal Year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</si>
</sst>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41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/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164" fontId="4" fillId="0" borderId="9" xfId="0" applyNumberFormat="1" applyFont="1" applyBorder="1"/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0" fontId="4" fillId="0" borderId="14" xfId="0" applyFont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4" fillId="0" borderId="9" xfId="0" applyNumberFormat="1" applyFont="1" applyBorder="1"/>
    <xf numFmtId="10" fontId="4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4" fillId="0" borderId="14" xfId="0" applyNumberFormat="1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/>
    <xf numFmtId="169" fontId="21" fillId="0" borderId="14" xfId="70" applyNumberFormat="1" applyFont="1" applyBorder="1"/>
    <xf numFmtId="10" fontId="21" fillId="0" borderId="9" xfId="71" applyNumberFormat="1" applyFont="1" applyBorder="1"/>
    <xf numFmtId="10" fontId="21" fillId="0" borderId="14" xfId="71" applyNumberFormat="1" applyFont="1" applyBorder="1"/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ont="1" applyFill="1" applyBorder="1"/>
    <xf numFmtId="169" fontId="5" fillId="20" borderId="9" xfId="70" applyNumberFormat="1" applyFont="1" applyFill="1" applyBorder="1"/>
    <xf numFmtId="10" fontId="5" fillId="20" borderId="9" xfId="71" applyNumberFormat="1" applyFont="1" applyFill="1" applyBorder="1"/>
    <xf numFmtId="10" fontId="5" fillId="20" borderId="14" xfId="71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21" fillId="0" borderId="36" xfId="70" applyNumberFormat="1" applyFont="1" applyBorder="1"/>
    <xf numFmtId="169" fontId="5" fillId="20" borderId="11" xfId="70" applyNumberFormat="1" applyFont="1" applyFill="1" applyBorder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tabSelected="1" zoomScaleNormal="100" workbookViewId="0">
      <pane xSplit="3" ySplit="5" topLeftCell="F6" activePane="bottomRight" state="frozen"/>
      <selection pane="topRight" activeCell="D1" sqref="D1"/>
      <selection pane="bottomLeft" activeCell="A6" sqref="A6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5.1093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.332031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225</v>
      </c>
      <c r="B1" s="219"/>
      <c r="C1" s="315" t="s">
        <v>171</v>
      </c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7"/>
    </row>
    <row r="2" spans="1:119" s="26" customFormat="1" ht="21.6" thickBot="1" x14ac:dyDescent="0.45">
      <c r="A2" s="29" t="s">
        <v>14</v>
      </c>
      <c r="B2" s="28"/>
      <c r="C2" s="31"/>
      <c r="D2" s="318" t="s">
        <v>151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20"/>
      <c r="S2" s="223"/>
      <c r="T2" s="321" t="s">
        <v>152</v>
      </c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224"/>
      <c r="AJ2" s="321" t="s">
        <v>153</v>
      </c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20"/>
      <c r="AY2" s="224"/>
      <c r="AZ2" s="321" t="s">
        <v>156</v>
      </c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20"/>
      <c r="BO2" s="224"/>
      <c r="BP2" s="321" t="s">
        <v>157</v>
      </c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20"/>
      <c r="CE2" s="224"/>
      <c r="CF2" s="321" t="s">
        <v>158</v>
      </c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22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187</v>
      </c>
      <c r="Q3" s="324"/>
      <c r="R3" s="325"/>
      <c r="S3" s="225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188</v>
      </c>
      <c r="AG3" s="324"/>
      <c r="AH3" s="325"/>
      <c r="AI3" s="226"/>
      <c r="AJ3" s="329" t="s">
        <v>133</v>
      </c>
      <c r="AK3" s="327"/>
      <c r="AL3" s="327"/>
      <c r="AM3" s="327"/>
      <c r="AN3" s="327"/>
      <c r="AO3" s="328"/>
      <c r="AP3" s="329" t="s">
        <v>134</v>
      </c>
      <c r="AQ3" s="327"/>
      <c r="AR3" s="327"/>
      <c r="AS3" s="327"/>
      <c r="AT3" s="327"/>
      <c r="AU3" s="328"/>
      <c r="AV3" s="323" t="s">
        <v>189</v>
      </c>
      <c r="AW3" s="324"/>
      <c r="AX3" s="325"/>
      <c r="AY3" s="226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190</v>
      </c>
      <c r="BM3" s="324"/>
      <c r="BN3" s="325"/>
      <c r="BO3" s="226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191</v>
      </c>
      <c r="CC3" s="324"/>
      <c r="CD3" s="325"/>
      <c r="CE3" s="226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192</v>
      </c>
      <c r="CS3" s="324"/>
      <c r="CT3" s="340"/>
      <c r="CU3" s="60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82"/>
      <c r="DI3" s="334" t="s">
        <v>193</v>
      </c>
      <c r="DJ3" s="335"/>
      <c r="DK3" s="335"/>
      <c r="DL3" s="336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37"/>
      <c r="DJ4" s="338"/>
      <c r="DK4" s="338"/>
      <c r="DL4" s="339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f>+'JUL-SEP 2021'!D8+'OCT-DEC 2021'!D8+'JAN-MAR 2022'!D8+'APR-JUN 2022'!D8</f>
        <v>218935126.11999997</v>
      </c>
      <c r="E8" s="44"/>
      <c r="F8" s="44">
        <f>+'APR-JUN 2022'!F8+'JAN-MAR 2022'!F8+'JUL-SEP 2021'!F8+'OCT-DEC 2021'!F8</f>
        <v>51103554.529999979</v>
      </c>
      <c r="G8" s="44"/>
      <c r="H8" s="44">
        <f>+D8+F8</f>
        <v>270038680.64999998</v>
      </c>
      <c r="I8" s="45"/>
      <c r="J8" s="43">
        <f>+'APR-JUN 2022'!J8+'JAN-MAR 2022'!J8+'JUL-SEP 2021'!J8+'OCT-DEC 2021'!J8</f>
        <v>102609740.69999999</v>
      </c>
      <c r="K8" s="44"/>
      <c r="L8" s="44">
        <f>+'APR-JUN 2022'!L8+'JAN-MAR 2022'!L8+'JUL-SEP 2021'!L8+'OCT-DEC 2021'!L8</f>
        <v>168794142.19999996</v>
      </c>
      <c r="M8" s="44"/>
      <c r="N8" s="44">
        <f>+J8+L8</f>
        <v>271403882.89999998</v>
      </c>
      <c r="O8" s="45"/>
      <c r="P8" s="137">
        <f>+D8+J8</f>
        <v>321544866.81999993</v>
      </c>
      <c r="Q8" s="138">
        <f>+F8+L8</f>
        <v>219897696.72999993</v>
      </c>
      <c r="R8" s="139">
        <f>+P8+Q8</f>
        <v>541442563.54999983</v>
      </c>
      <c r="S8" s="39"/>
      <c r="T8" s="43">
        <f>+'APR-JUN 2022'!T8+'JAN-MAR 2022'!T8+'JUL-SEP 2021'!T8+'OCT-DEC 2021'!T8</f>
        <v>394227858.51000023</v>
      </c>
      <c r="U8" s="44"/>
      <c r="V8" s="44">
        <f>+'APR-JUN 2022'!V8+'JAN-MAR 2022'!V8+'JUL-SEP 2021'!V8+'OCT-DEC 2021'!V8</f>
        <v>86473436.800000027</v>
      </c>
      <c r="W8" s="44"/>
      <c r="X8" s="44">
        <f>+T8+V8</f>
        <v>480701295.31000024</v>
      </c>
      <c r="Y8" s="45"/>
      <c r="Z8" s="46">
        <f>+'APR-JUN 2022'!Z8+'JAN-MAR 2022'!Z8+'JUL-SEP 2021'!Z8+'OCT-DEC 2021'!Z8</f>
        <v>219363655.69000006</v>
      </c>
      <c r="AA8" s="44"/>
      <c r="AB8" s="44">
        <f>+'APR-JUN 2022'!AB8+'JAN-MAR 2022'!AB8+'JUL-SEP 2021'!AB8+'OCT-DEC 2021'!AB8</f>
        <v>176408101.15000004</v>
      </c>
      <c r="AC8" s="44"/>
      <c r="AD8" s="44">
        <f>+Z8+AB8</f>
        <v>395771756.84000009</v>
      </c>
      <c r="AE8" s="45"/>
      <c r="AF8" s="137">
        <f>+T8+Z8</f>
        <v>613591514.20000029</v>
      </c>
      <c r="AG8" s="138">
        <f>+V8+AB8</f>
        <v>262881537.95000005</v>
      </c>
      <c r="AH8" s="139">
        <f>+AF8+AG8</f>
        <v>876473052.15000033</v>
      </c>
      <c r="AI8" s="41"/>
      <c r="AJ8" s="43">
        <f>+'OCT-DEC 2021'!AJ8+'JUL-SEP 2021'!AJ8+'JAN-MAR 2022'!AJ8+'APR-JUN 2022'!AJ8</f>
        <v>129211442.0048992</v>
      </c>
      <c r="AK8" s="44"/>
      <c r="AL8" s="44">
        <f>+'OCT-DEC 2021'!AL8+'JUL-SEP 2021'!AL8+'JAN-MAR 2022'!AL8+'APR-JUN 2022'!AL8</f>
        <v>36496348.718564354</v>
      </c>
      <c r="AM8" s="44"/>
      <c r="AN8" s="44">
        <f>+AJ8+AL8</f>
        <v>165707790.72346357</v>
      </c>
      <c r="AO8" s="45"/>
      <c r="AP8" s="46">
        <f>+'OCT-DEC 2021'!AP8+'JUL-SEP 2021'!AP8+'JAN-MAR 2022'!AP8+'APR-JUN 2022'!AP8</f>
        <v>43226437.024391323</v>
      </c>
      <c r="AQ8" s="44"/>
      <c r="AR8" s="44">
        <f>+'OCT-DEC 2021'!AR8+'JUL-SEP 2021'!AR8+'JAN-MAR 2022'!AR8+'APR-JUN 2022'!AR8</f>
        <v>87776857.412145227</v>
      </c>
      <c r="AS8" s="44"/>
      <c r="AT8" s="44">
        <f>+AP8+AR8</f>
        <v>131003294.43653655</v>
      </c>
      <c r="AU8" s="45"/>
      <c r="AV8" s="137">
        <f>+AJ8+AP8</f>
        <v>172437879.02929053</v>
      </c>
      <c r="AW8" s="138">
        <f>+AL8+AR8</f>
        <v>124273206.13070959</v>
      </c>
      <c r="AX8" s="139">
        <f>+AV8+AW8</f>
        <v>296711085.16000009</v>
      </c>
      <c r="AY8" s="41"/>
      <c r="AZ8" s="43">
        <f>+'OCT-DEC 2021'!AZ8+'JUL-SEP 2021'!AZ8+'JAN-MAR 2022'!AZ8+'APR-JUN 2022'!AZ8</f>
        <v>238792058.10694</v>
      </c>
      <c r="BA8" s="44"/>
      <c r="BB8" s="44">
        <f>+'OCT-DEC 2021'!BB8+'JUL-SEP 2021'!BB8+'JAN-MAR 2022'!BB8+'APR-JUN 2022'!BB8</f>
        <v>47984580.403059803</v>
      </c>
      <c r="BC8" s="44"/>
      <c r="BD8" s="44">
        <f>+AZ8+BB8</f>
        <v>286776638.50999981</v>
      </c>
      <c r="BE8" s="45"/>
      <c r="BF8" s="46">
        <f>+'OCT-DEC 2021'!BF8+'JUL-SEP 2021'!BF8+'JAN-MAR 2022'!BF8+'APR-JUN 2022'!BF8</f>
        <v>181160196.98087201</v>
      </c>
      <c r="BG8" s="44"/>
      <c r="BH8" s="44">
        <f>+'OCT-DEC 2021'!BH8+'JUL-SEP 2021'!BH8+'JAN-MAR 2022'!BH8+'APR-JUN 2022'!BH8</f>
        <v>147705502.34912801</v>
      </c>
      <c r="BI8" s="44"/>
      <c r="BJ8" s="44">
        <f>+BF8+BH8</f>
        <v>328865699.33000004</v>
      </c>
      <c r="BK8" s="45"/>
      <c r="BL8" s="137">
        <f>+AZ8+BF8</f>
        <v>419952255.08781201</v>
      </c>
      <c r="BM8" s="138">
        <f>+BB8+BH8</f>
        <v>195690082.75218782</v>
      </c>
      <c r="BN8" s="139">
        <f>+BL8+BM8</f>
        <v>615642337.83999979</v>
      </c>
      <c r="BO8" s="41"/>
      <c r="BP8" s="43">
        <f>+'OCT-DEC 2021'!BP8+'JUL-SEP 2021'!BP8+'JAN-MAR 2022'!BP8+'APR-JUN 2022'!BP8</f>
        <v>164825657.2899999</v>
      </c>
      <c r="BQ8" s="44"/>
      <c r="BR8" s="44">
        <f>+'OCT-DEC 2021'!BR8+'JUL-SEP 2021'!BR8+'JAN-MAR 2022'!BR8+'APR-JUN 2022'!BR8</f>
        <v>31212690.739999939</v>
      </c>
      <c r="BS8" s="44"/>
      <c r="BT8" s="44">
        <f>+BP8+BR8</f>
        <v>196038348.02999985</v>
      </c>
      <c r="BU8" s="45"/>
      <c r="BV8" s="46">
        <f>+'OCT-DEC 2021'!BV8+'JUL-SEP 2021'!BV8+'JAN-MAR 2022'!BV8+'APR-JUN 2022'!BV8</f>
        <v>62871418.720000073</v>
      </c>
      <c r="BW8" s="44"/>
      <c r="BX8" s="44">
        <f>+'OCT-DEC 2021'!BX8+'JUL-SEP 2021'!BX8+'JAN-MAR 2022'!BX8+'APR-JUN 2022'!BX8</f>
        <v>86544174.839999899</v>
      </c>
      <c r="BY8" s="44"/>
      <c r="BZ8" s="44">
        <f>+BV8+BX8</f>
        <v>149415593.55999997</v>
      </c>
      <c r="CA8" s="45"/>
      <c r="CB8" s="137">
        <f>+BP8+BV8</f>
        <v>227697076.00999999</v>
      </c>
      <c r="CC8" s="138">
        <f>+BR8+BX8</f>
        <v>117756865.57999983</v>
      </c>
      <c r="CD8" s="139">
        <f>+CB8+CC8</f>
        <v>345453941.58999979</v>
      </c>
      <c r="CE8" s="41"/>
      <c r="CF8" s="43">
        <f>+'OCT-DEC 2021'!CF8+'JUL-SEP 2021'!CF8+'JAN-MAR 2022'!CF8+'APR-JUN 2022'!CF8</f>
        <v>254756968.21958101</v>
      </c>
      <c r="CG8" s="44"/>
      <c r="CH8" s="44">
        <f>+'OCT-DEC 2021'!CH8+'JUL-SEP 2021'!CH8+'JAN-MAR 2022'!CH8+'APR-JUN 2022'!CH8</f>
        <v>42762905.120418601</v>
      </c>
      <c r="CI8" s="44"/>
      <c r="CJ8" s="44">
        <f>+CF8+CH8</f>
        <v>297519873.33999962</v>
      </c>
      <c r="CK8" s="45"/>
      <c r="CL8" s="46">
        <f>+'OCT-DEC 2021'!CL8+'JUL-SEP 2021'!CL8+'JAN-MAR 2022'!CL8+'APR-JUN 2022'!CL8</f>
        <v>163879998.499946</v>
      </c>
      <c r="CM8" s="44"/>
      <c r="CN8" s="44">
        <f>+'OCT-DEC 2021'!CN8+'JUL-SEP 2021'!CN8+'JAN-MAR 2022'!CN8+'APR-JUN 2022'!CN8</f>
        <v>120004185.610054</v>
      </c>
      <c r="CO8" s="44"/>
      <c r="CP8" s="44">
        <f>+CL8+CN8</f>
        <v>283884184.11000001</v>
      </c>
      <c r="CQ8" s="45"/>
      <c r="CR8" s="137">
        <f>+CF8+CL8</f>
        <v>418636966.71952701</v>
      </c>
      <c r="CS8" s="138">
        <f>+CH8+CN8</f>
        <v>162767090.73047259</v>
      </c>
      <c r="CT8" s="139">
        <f>+CR8+CS8</f>
        <v>581404057.44999957</v>
      </c>
      <c r="CU8" s="41"/>
      <c r="CV8" s="46">
        <f t="shared" ref="CV8:CV15" si="0">+D8+T8+AJ8+AZ8+BP8+CF8</f>
        <v>1400749110.2514205</v>
      </c>
      <c r="CW8" s="44"/>
      <c r="CX8" s="44">
        <f t="shared" ref="CX8:CX15" si="1">+F8+V8+AL8+BB8+BR8+CH8</f>
        <v>296033516.31204271</v>
      </c>
      <c r="CY8" s="47"/>
      <c r="CZ8" s="44">
        <f>+CV8+CX8</f>
        <v>1696782626.5634632</v>
      </c>
      <c r="DA8" s="48"/>
      <c r="DB8" s="46">
        <f>+J8+Z8+AP8+BF8+BV8+CL8</f>
        <v>773111447.61520946</v>
      </c>
      <c r="DC8" s="47"/>
      <c r="DD8" s="44">
        <f>+L8+AB8+AR8+BH8+BX8+CN8</f>
        <v>787232963.56132722</v>
      </c>
      <c r="DE8" s="47"/>
      <c r="DF8" s="44">
        <f>+DB8+DD8</f>
        <v>1560344411.1765366</v>
      </c>
      <c r="DG8" s="48"/>
      <c r="DH8" s="176"/>
      <c r="DI8" s="187" t="s">
        <v>15</v>
      </c>
      <c r="DJ8" s="46">
        <f>+CZ8</f>
        <v>1696782626.5634632</v>
      </c>
      <c r="DK8" s="44">
        <f>+DF8</f>
        <v>1560344411.1765366</v>
      </c>
      <c r="DL8" s="45">
        <f>+DJ8+DK8</f>
        <v>3257127037.7399998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3">
        <v>0</v>
      </c>
      <c r="K9" s="44"/>
      <c r="L9" s="44">
        <v>0</v>
      </c>
      <c r="M9" s="44"/>
      <c r="N9" s="44">
        <v>0</v>
      </c>
      <c r="O9" s="45"/>
      <c r="P9" s="137">
        <f>+D9+J9</f>
        <v>0</v>
      </c>
      <c r="Q9" s="138">
        <f>+F9+L9</f>
        <v>0</v>
      </c>
      <c r="R9" s="139">
        <f>+P9+Q9</f>
        <v>0</v>
      </c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37">
        <f>+T9+Z9</f>
        <v>0</v>
      </c>
      <c r="AG9" s="138">
        <f>+V9+AB9</f>
        <v>0</v>
      </c>
      <c r="AH9" s="139">
        <f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>+AJ9+AP9</f>
        <v>0</v>
      </c>
      <c r="AW9" s="141">
        <f>+AL9+AR9</f>
        <v>0</v>
      </c>
      <c r="AX9" s="142">
        <f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>+AZ9+BF9</f>
        <v>0</v>
      </c>
      <c r="BM9" s="141">
        <f>+BB9+BH9</f>
        <v>0</v>
      </c>
      <c r="BN9" s="142">
        <f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>+BP9+BV9</f>
        <v>0</v>
      </c>
      <c r="CC9" s="141">
        <f>+BR9+BX9</f>
        <v>0</v>
      </c>
      <c r="CD9" s="142">
        <f>+CB9+CC9</f>
        <v>0</v>
      </c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>+CF9+CL9</f>
        <v>0</v>
      </c>
      <c r="CS9" s="141">
        <f>+CH9+CN9</f>
        <v>0</v>
      </c>
      <c r="CT9" s="142">
        <f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f>SUM(D8:D9)</f>
        <v>218935126.11999997</v>
      </c>
      <c r="E10" s="52"/>
      <c r="F10" s="52">
        <f>SUM(F8:F9)</f>
        <v>51103554.529999979</v>
      </c>
      <c r="G10" s="52"/>
      <c r="H10" s="52">
        <f>+D10+F10</f>
        <v>270038680.64999998</v>
      </c>
      <c r="I10" s="53"/>
      <c r="J10" s="51">
        <f>+J8</f>
        <v>102609740.69999999</v>
      </c>
      <c r="K10" s="52"/>
      <c r="L10" s="52">
        <f>+L8</f>
        <v>168794142.19999996</v>
      </c>
      <c r="M10" s="52"/>
      <c r="N10" s="52">
        <f>+J10+L10</f>
        <v>271403882.89999998</v>
      </c>
      <c r="O10" s="53"/>
      <c r="P10" s="143">
        <f>+P8</f>
        <v>321544866.81999993</v>
      </c>
      <c r="Q10" s="144">
        <f t="shared" ref="Q10:R10" si="3">+Q8</f>
        <v>219897696.72999993</v>
      </c>
      <c r="R10" s="145">
        <f t="shared" si="3"/>
        <v>541442563.54999983</v>
      </c>
      <c r="S10" s="39"/>
      <c r="T10" s="51">
        <f>SUM(T8:T9)</f>
        <v>394227858.51000023</v>
      </c>
      <c r="U10" s="52"/>
      <c r="V10" s="52">
        <f>SUM(V8:V9)</f>
        <v>86473436.800000027</v>
      </c>
      <c r="W10" s="52"/>
      <c r="X10" s="52">
        <f>+T10+V10</f>
        <v>480701295.31000024</v>
      </c>
      <c r="Y10" s="53"/>
      <c r="Z10" s="54">
        <f>SUM(Z8:Z9)</f>
        <v>219363655.69000006</v>
      </c>
      <c r="AA10" s="52"/>
      <c r="AB10" s="52">
        <f>SUM(AB8:AB9)</f>
        <v>176408101.15000004</v>
      </c>
      <c r="AC10" s="52"/>
      <c r="AD10" s="52">
        <f>+Z10+AB10</f>
        <v>395771756.84000009</v>
      </c>
      <c r="AE10" s="53"/>
      <c r="AF10" s="143">
        <f>+AF8</f>
        <v>613591514.20000029</v>
      </c>
      <c r="AG10" s="144">
        <f t="shared" ref="AG10:AH10" si="4">+AG8</f>
        <v>262881537.95000005</v>
      </c>
      <c r="AH10" s="145">
        <f t="shared" si="4"/>
        <v>876473052.15000033</v>
      </c>
      <c r="AI10" s="41"/>
      <c r="AJ10" s="51">
        <f>SUM(AJ8:AJ9)</f>
        <v>129211442.0048992</v>
      </c>
      <c r="AK10" s="52"/>
      <c r="AL10" s="52">
        <f>SUM(AL8:AL9)</f>
        <v>36496348.718564354</v>
      </c>
      <c r="AM10" s="52"/>
      <c r="AN10" s="52">
        <f>SUM(AN8:AN9)</f>
        <v>165707790.72346357</v>
      </c>
      <c r="AO10" s="53"/>
      <c r="AP10" s="52">
        <f>SUM(AP8:AP9)</f>
        <v>43226437.024391323</v>
      </c>
      <c r="AQ10" s="52"/>
      <c r="AR10" s="52">
        <f>SUM(AR8:AR9)</f>
        <v>87776857.412145227</v>
      </c>
      <c r="AS10" s="52"/>
      <c r="AT10" s="52">
        <f>SUM(AT8:AT9)</f>
        <v>131003294.43653655</v>
      </c>
      <c r="AU10" s="53"/>
      <c r="AV10" s="143">
        <f>+AV8</f>
        <v>172437879.02929053</v>
      </c>
      <c r="AW10" s="144">
        <f t="shared" ref="AW10:AX10" si="5">+AW8</f>
        <v>124273206.13070959</v>
      </c>
      <c r="AX10" s="145">
        <f t="shared" si="5"/>
        <v>296711085.16000009</v>
      </c>
      <c r="AY10" s="41"/>
      <c r="AZ10" s="51">
        <f>SUM(AZ8:AZ9)</f>
        <v>238792058.10694</v>
      </c>
      <c r="BA10" s="52"/>
      <c r="BB10" s="52">
        <f>SUM(BB8:BB9)</f>
        <v>47984580.403059803</v>
      </c>
      <c r="BC10" s="52"/>
      <c r="BD10" s="52">
        <f>SUM(BD8:BD9)</f>
        <v>286776638.50999981</v>
      </c>
      <c r="BE10" s="53"/>
      <c r="BF10" s="54">
        <f>SUM(BF8:BF9)</f>
        <v>181160196.98087201</v>
      </c>
      <c r="BG10" s="52"/>
      <c r="BH10" s="52">
        <f>SUM(BH8:BH9)</f>
        <v>147705502.34912801</v>
      </c>
      <c r="BI10" s="52"/>
      <c r="BJ10" s="52">
        <f>SUM(BJ8:BJ9)</f>
        <v>328865699.33000004</v>
      </c>
      <c r="BK10" s="53"/>
      <c r="BL10" s="143">
        <f>+BL8</f>
        <v>419952255.08781201</v>
      </c>
      <c r="BM10" s="144">
        <f t="shared" ref="BM10:BN10" si="6">+BM8</f>
        <v>195690082.75218782</v>
      </c>
      <c r="BN10" s="145">
        <f t="shared" si="6"/>
        <v>615642337.83999979</v>
      </c>
      <c r="BO10" s="41"/>
      <c r="BP10" s="51">
        <f>SUM(BP8:BP9)</f>
        <v>164825657.2899999</v>
      </c>
      <c r="BQ10" s="52"/>
      <c r="BR10" s="52">
        <f>SUM(BR8:BR9)</f>
        <v>31212690.739999939</v>
      </c>
      <c r="BS10" s="52"/>
      <c r="BT10" s="52">
        <f>SUM(BT8:BT9)</f>
        <v>196038348.02999985</v>
      </c>
      <c r="BU10" s="53"/>
      <c r="BV10" s="54">
        <f>SUM(BV8:BV9)</f>
        <v>62871418.720000073</v>
      </c>
      <c r="BW10" s="52"/>
      <c r="BX10" s="52">
        <f>SUM(BX8:BX9)</f>
        <v>86544174.839999899</v>
      </c>
      <c r="BY10" s="52"/>
      <c r="BZ10" s="52">
        <f>SUM(BZ8:BZ9)</f>
        <v>149415593.55999997</v>
      </c>
      <c r="CA10" s="53"/>
      <c r="CB10" s="143">
        <f>+CB8</f>
        <v>227697076.00999999</v>
      </c>
      <c r="CC10" s="144">
        <f t="shared" ref="CC10:CD10" si="7">+CC8</f>
        <v>117756865.57999983</v>
      </c>
      <c r="CD10" s="145">
        <f t="shared" si="7"/>
        <v>345453941.58999979</v>
      </c>
      <c r="CE10" s="41"/>
      <c r="CF10" s="51">
        <f>SUM(CF8:CF9)</f>
        <v>254756968.21958101</v>
      </c>
      <c r="CG10" s="52"/>
      <c r="CH10" s="52">
        <f>SUM(CH8:CH9)</f>
        <v>42762905.120418601</v>
      </c>
      <c r="CI10" s="52"/>
      <c r="CJ10" s="52">
        <f>SUM(CJ8:CJ9)</f>
        <v>297519873.33999962</v>
      </c>
      <c r="CK10" s="53"/>
      <c r="CL10" s="54">
        <f>SUM(CL8:CL9)</f>
        <v>163879998.499946</v>
      </c>
      <c r="CM10" s="52"/>
      <c r="CN10" s="52">
        <f>SUM(CN8:CN9)</f>
        <v>120004185.610054</v>
      </c>
      <c r="CO10" s="52"/>
      <c r="CP10" s="52">
        <f>SUM(CP8:CP9)</f>
        <v>283884184.11000001</v>
      </c>
      <c r="CQ10" s="53"/>
      <c r="CR10" s="143">
        <f>+CR8</f>
        <v>418636966.71952701</v>
      </c>
      <c r="CS10" s="144">
        <f t="shared" ref="CS10:CT10" si="8">+CS8</f>
        <v>162767090.73047259</v>
      </c>
      <c r="CT10" s="145">
        <f t="shared" si="8"/>
        <v>581404057.44999957</v>
      </c>
      <c r="CU10" s="41"/>
      <c r="CV10" s="46">
        <f t="shared" si="0"/>
        <v>1400749110.2514205</v>
      </c>
      <c r="CW10" s="44"/>
      <c r="CX10" s="44">
        <f t="shared" si="1"/>
        <v>296033516.31204271</v>
      </c>
      <c r="CY10" s="55"/>
      <c r="CZ10" s="44">
        <f t="shared" si="2"/>
        <v>1696782626.5634632</v>
      </c>
      <c r="DA10" s="56"/>
      <c r="DB10" s="54">
        <f>+DB8+DB9</f>
        <v>773111447.61520946</v>
      </c>
      <c r="DC10" s="55"/>
      <c r="DD10" s="52">
        <f>+DD8+DD9</f>
        <v>787232963.56132722</v>
      </c>
      <c r="DE10" s="55"/>
      <c r="DF10" s="52">
        <f>+DF8+DF9</f>
        <v>1560344411.1765366</v>
      </c>
      <c r="DG10" s="56"/>
      <c r="DH10" s="175"/>
      <c r="DI10" s="188" t="s">
        <v>17</v>
      </c>
      <c r="DJ10" s="54">
        <f>+DJ8</f>
        <v>1696782626.5634632</v>
      </c>
      <c r="DK10" s="52">
        <f>+DK8</f>
        <v>1560344411.1765366</v>
      </c>
      <c r="DL10" s="53">
        <f>+DL8</f>
        <v>3257127037.7399998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f>+'APR-JUN 2022'!D11+'JAN-MAR 2022'!D11+'JUL-SEP 2021'!D11+'OCT-DEC 2021'!D11</f>
        <v>-12293090.259999998</v>
      </c>
      <c r="E11" s="44"/>
      <c r="F11" s="44">
        <f>+'APR-JUN 2022'!F11+'JAN-MAR 2022'!F11+'JUL-SEP 2021'!F11+'OCT-DEC 2021'!F11</f>
        <v>-4030528.1500000022</v>
      </c>
      <c r="G11" s="44"/>
      <c r="H11" s="44">
        <f t="shared" ref="H11:H15" si="9">+D11+F11</f>
        <v>-16323618.41</v>
      </c>
      <c r="I11" s="45"/>
      <c r="J11" s="43">
        <f>+'APR-JUN 2022'!J11+'JAN-MAR 2022'!J11+'JUL-SEP 2021'!J11+'OCT-DEC 2021'!J11</f>
        <v>-1508783.2800000012</v>
      </c>
      <c r="K11" s="44"/>
      <c r="L11" s="44">
        <f>+'APR-JUN 2022'!L11+'JAN-MAR 2022'!L11+'JUL-SEP 2021'!L11+'OCT-DEC 2021'!L11</f>
        <v>-10768439.029999997</v>
      </c>
      <c r="M11" s="44"/>
      <c r="N11" s="44">
        <f>+J11+L11</f>
        <v>-12277222.309999999</v>
      </c>
      <c r="O11" s="45"/>
      <c r="P11" s="137">
        <f t="shared" ref="P11:P15" si="10">+D11+J11</f>
        <v>-13801873.539999999</v>
      </c>
      <c r="Q11" s="138">
        <f t="shared" ref="Q11:Q15" si="11">+F11+L11</f>
        <v>-14798967.18</v>
      </c>
      <c r="R11" s="139">
        <f t="shared" ref="R11:R15" si="12">+P11+Q11</f>
        <v>-28600840.719999999</v>
      </c>
      <c r="S11" s="39"/>
      <c r="T11" s="43">
        <f>+'APR-JUN 2022'!T11+'JAN-MAR 2022'!T11+'JUL-SEP 2021'!T11+'OCT-DEC 2021'!T11</f>
        <v>67912.056000001729</v>
      </c>
      <c r="U11" s="44"/>
      <c r="V11" s="44">
        <f>+'APR-JUN 2022'!V11+'JAN-MAR 2022'!V11+'JUL-SEP 2021'!V11+'OCT-DEC 2021'!V11</f>
        <v>-3787672.8800000045</v>
      </c>
      <c r="W11" s="44"/>
      <c r="X11" s="44">
        <f t="shared" ref="X11:X15" si="13">+T11+V11</f>
        <v>-3719760.8240000028</v>
      </c>
      <c r="Y11" s="45"/>
      <c r="Z11" s="46">
        <f>+'APR-JUN 2022'!Z11+'JAN-MAR 2022'!Z11+'JUL-SEP 2021'!Z11+'OCT-DEC 2021'!Z11</f>
        <v>42958472.160999976</v>
      </c>
      <c r="AA11" s="44"/>
      <c r="AB11" s="44">
        <f>+'APR-JUN 2022'!AB11+'JAN-MAR 2022'!AB11+'JUL-SEP 2021'!AB11+'OCT-DEC 2021'!AB11</f>
        <v>-24340936.184</v>
      </c>
      <c r="AC11" s="44"/>
      <c r="AD11" s="44">
        <f t="shared" ref="AD11:AD15" si="14">+Z11+AB11</f>
        <v>18617535.976999976</v>
      </c>
      <c r="AE11" s="45"/>
      <c r="AF11" s="137">
        <f t="shared" ref="AF11:AF15" si="15">+T11+Z11</f>
        <v>43026384.216999978</v>
      </c>
      <c r="AG11" s="138">
        <f t="shared" ref="AG11:AG15" si="16">+V11+AB11</f>
        <v>-28128609.064000003</v>
      </c>
      <c r="AH11" s="139">
        <f t="shared" ref="AH11:AH15" si="17">+AF11+AG11</f>
        <v>14897775.152999975</v>
      </c>
      <c r="AI11" s="41"/>
      <c r="AJ11" s="43">
        <f>+'OCT-DEC 2021'!AJ11+'JUL-SEP 2021'!AJ11+'JAN-MAR 2022'!AJ11+'APR-JUN 2022'!AJ11</f>
        <v>-1696989.9851938114</v>
      </c>
      <c r="AK11" s="44"/>
      <c r="AL11" s="44">
        <f>+'OCT-DEC 2021'!AL11+'JUL-SEP 2021'!AL11+'JAN-MAR 2022'!AL11+'APR-JUN 2022'!AL11</f>
        <v>-3170850.8146432787</v>
      </c>
      <c r="AM11" s="44"/>
      <c r="AN11" s="44">
        <f t="shared" ref="AN11:AN15" si="18">+AJ11+AL11</f>
        <v>-4867840.7998370901</v>
      </c>
      <c r="AO11" s="45"/>
      <c r="AP11" s="46">
        <f>+'OCT-DEC 2021'!AP11+'JUL-SEP 2021'!AP11+'JAN-MAR 2022'!AP11+'APR-JUN 2022'!AP11</f>
        <v>-3178003.6615158841</v>
      </c>
      <c r="AQ11" s="44"/>
      <c r="AR11" s="44">
        <f>+'OCT-DEC 2021'!AR11+'JUL-SEP 2021'!AR11+'JAN-MAR 2022'!AR11+'APR-JUN 2022'!AR11</f>
        <v>-24998936.8845037</v>
      </c>
      <c r="AS11" s="47"/>
      <c r="AT11" s="44">
        <f t="shared" ref="AT11:AT15" si="19">+AP11+AR11</f>
        <v>-28176940.546019584</v>
      </c>
      <c r="AU11" s="45"/>
      <c r="AV11" s="137">
        <f t="shared" ref="AV11:AV15" si="20">+AJ11+AP11</f>
        <v>-4874993.6467096955</v>
      </c>
      <c r="AW11" s="138">
        <f t="shared" ref="AW11:AW15" si="21">+AL11+AR11</f>
        <v>-28169787.699146979</v>
      </c>
      <c r="AX11" s="139">
        <f t="shared" ref="AX11:AX15" si="22">+AV11+AW11</f>
        <v>-33044781.345856674</v>
      </c>
      <c r="AY11" s="41"/>
      <c r="AZ11" s="43">
        <f>+'OCT-DEC 2021'!AZ11+'JUL-SEP 2021'!AZ11+'JAN-MAR 2022'!AZ11+'APR-JUN 2022'!AZ11</f>
        <v>-16187303</v>
      </c>
      <c r="BA11" s="44"/>
      <c r="BB11" s="44">
        <f>+'OCT-DEC 2021'!BB11+'JUL-SEP 2021'!BB11+'JAN-MAR 2022'!BB11+'APR-JUN 2022'!BB11</f>
        <v>-4691765</v>
      </c>
      <c r="BC11" s="44"/>
      <c r="BD11" s="44">
        <f t="shared" ref="BD11:BD15" si="23">+AZ11+BB11</f>
        <v>-20879068</v>
      </c>
      <c r="BE11" s="45"/>
      <c r="BF11" s="46">
        <f>+'OCT-DEC 2021'!BF11+'JUL-SEP 2021'!BF11+'JAN-MAR 2022'!BF11+'APR-JUN 2022'!BF11</f>
        <v>-14285650</v>
      </c>
      <c r="BG11" s="44"/>
      <c r="BH11" s="44">
        <f>+'OCT-DEC 2021'!BH11+'JUL-SEP 2021'!BH11+'JAN-MAR 2022'!BH11+'APR-JUN 2022'!BH11</f>
        <v>-17182652</v>
      </c>
      <c r="BI11" s="44"/>
      <c r="BJ11" s="44">
        <f t="shared" ref="BJ11:BJ15" si="24">+BF11+BH11</f>
        <v>-31468302</v>
      </c>
      <c r="BK11" s="45"/>
      <c r="BL11" s="137">
        <f t="shared" ref="BL11:BL15" si="25">+AZ11+BF11</f>
        <v>-30472953</v>
      </c>
      <c r="BM11" s="138">
        <f t="shared" ref="BM11:BM15" si="26">+BB11+BH11</f>
        <v>-21874417</v>
      </c>
      <c r="BN11" s="139">
        <f t="shared" ref="BN11:BN15" si="27">+BL11+BM11</f>
        <v>-52347370</v>
      </c>
      <c r="BO11" s="41"/>
      <c r="BP11" s="43">
        <f>+'OCT-DEC 2021'!BP11+'JUL-SEP 2021'!BP11+'JAN-MAR 2022'!BP11+'APR-JUN 2022'!BP11</f>
        <v>-8691604.1200000066</v>
      </c>
      <c r="BQ11" s="44"/>
      <c r="BR11" s="44">
        <f>+'OCT-DEC 2021'!BR11+'JUL-SEP 2021'!BR11+'JAN-MAR 2022'!BR11+'APR-JUN 2022'!BR11</f>
        <v>-10990050.959999993</v>
      </c>
      <c r="BS11" s="44"/>
      <c r="BT11" s="44">
        <f t="shared" ref="BT11:BT15" si="28">+BP11+BR11</f>
        <v>-19681655.079999998</v>
      </c>
      <c r="BU11" s="45"/>
      <c r="BV11" s="46">
        <f>+'OCT-DEC 2021'!BV11+'JUL-SEP 2021'!BV11+'JAN-MAR 2022'!BV11+'APR-JUN 2022'!BV11</f>
        <v>-7388558.1499999929</v>
      </c>
      <c r="BW11" s="44"/>
      <c r="BX11" s="44">
        <f>+'OCT-DEC 2021'!BX11+'JUL-SEP 2021'!BX11+'JAN-MAR 2022'!BX11+'APR-JUN 2022'!BX11</f>
        <v>-2039786.1899999864</v>
      </c>
      <c r="BY11" s="44"/>
      <c r="BZ11" s="44">
        <f t="shared" ref="BZ11:BZ15" si="29">+BV11+BX11</f>
        <v>-9428344.3399999794</v>
      </c>
      <c r="CA11" s="45"/>
      <c r="CB11" s="137">
        <f t="shared" ref="CB11:CB15" si="30">+BP11+BV11</f>
        <v>-16080162.27</v>
      </c>
      <c r="CC11" s="138">
        <f t="shared" ref="CC11:CC15" si="31">+BR11+BX11</f>
        <v>-13029837.14999998</v>
      </c>
      <c r="CD11" s="139">
        <f t="shared" ref="CD11:CD15" si="32">+CB11+CC11</f>
        <v>-29109999.419999979</v>
      </c>
      <c r="CE11" s="41"/>
      <c r="CF11" s="43">
        <f>+'OCT-DEC 2021'!CF11+'JUL-SEP 2021'!CF11+'JAN-MAR 2022'!CF11+'APR-JUN 2022'!CF11</f>
        <v>-16533681</v>
      </c>
      <c r="CG11" s="44"/>
      <c r="CH11" s="44">
        <f>+'OCT-DEC 2021'!CH11+'JUL-SEP 2021'!CH11+'JAN-MAR 2022'!CH11+'APR-JUN 2022'!CH11</f>
        <v>626798</v>
      </c>
      <c r="CI11" s="44"/>
      <c r="CJ11" s="44">
        <f t="shared" ref="CJ11:CJ15" si="33">+CF11+CH11</f>
        <v>-15906883</v>
      </c>
      <c r="CK11" s="45"/>
      <c r="CL11" s="46">
        <f>+'OCT-DEC 2021'!CL11+'JUL-SEP 2021'!CL11+'JAN-MAR 2022'!CL11+'APR-JUN 2022'!CL11</f>
        <v>-32896196</v>
      </c>
      <c r="CM11" s="44"/>
      <c r="CN11" s="44">
        <f>+'OCT-DEC 2021'!CN11+'JUL-SEP 2021'!CN11+'JAN-MAR 2022'!CN11+'APR-JUN 2022'!CN11</f>
        <v>1863544</v>
      </c>
      <c r="CO11" s="44"/>
      <c r="CP11" s="44">
        <f t="shared" ref="CP11:CP15" si="34">+CL11+CN11</f>
        <v>-31032652</v>
      </c>
      <c r="CQ11" s="45"/>
      <c r="CR11" s="137">
        <f t="shared" ref="CR11:CR15" si="35">+CF11+CL11</f>
        <v>-49429877</v>
      </c>
      <c r="CS11" s="138">
        <f t="shared" ref="CS11:CS15" si="36">+CH11+CN11</f>
        <v>2490342</v>
      </c>
      <c r="CT11" s="139">
        <f t="shared" ref="CT11:CT15" si="37">+CR11+CS11</f>
        <v>-46939535</v>
      </c>
      <c r="CU11" s="41"/>
      <c r="CV11" s="46">
        <f t="shared" si="0"/>
        <v>-55334756.309193812</v>
      </c>
      <c r="CW11" s="44"/>
      <c r="CX11" s="44">
        <f t="shared" si="1"/>
        <v>-26044069.804643281</v>
      </c>
      <c r="CY11" s="47"/>
      <c r="CZ11" s="44">
        <f t="shared" si="2"/>
        <v>-81378826.113837093</v>
      </c>
      <c r="DA11" s="48"/>
      <c r="DB11" s="46">
        <f t="shared" ref="DB11:DB15" si="38">+J11+Z11+AP11+BF11+BV11+CL11</f>
        <v>-16298718.930515902</v>
      </c>
      <c r="DC11" s="47"/>
      <c r="DD11" s="44">
        <f t="shared" ref="DD11:DD15" si="39">+L11+AB11+AR11+BH11+BX11+CN11</f>
        <v>-77467206.288503692</v>
      </c>
      <c r="DE11" s="47"/>
      <c r="DF11" s="44">
        <f t="shared" ref="DF11:DF15" si="40">+DB11+DD11</f>
        <v>-93765925.219019592</v>
      </c>
      <c r="DG11" s="48"/>
      <c r="DH11" s="174"/>
      <c r="DI11" s="187" t="s">
        <v>1</v>
      </c>
      <c r="DJ11" s="46">
        <f t="shared" ref="DJ11:DJ15" si="41">+CZ11</f>
        <v>-81378826.113837093</v>
      </c>
      <c r="DK11" s="44">
        <f t="shared" ref="DK11:DK15" si="42">+DF11</f>
        <v>-93765925.219019592</v>
      </c>
      <c r="DL11" s="45">
        <f t="shared" ref="DL11:DL15" si="43">+DJ11+DK11</f>
        <v>-175144751.33285668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f>+'APR-JUN 2022'!D12+'JAN-MAR 2022'!D12+'JUL-SEP 2021'!D12+'OCT-DEC 2021'!D12</f>
        <v>0</v>
      </c>
      <c r="E12" s="44"/>
      <c r="F12" s="44">
        <f>+'APR-JUN 2022'!F12+'JAN-MAR 2022'!F12+'JUL-SEP 2021'!F12+'OCT-DEC 2021'!F12</f>
        <v>0</v>
      </c>
      <c r="G12" s="44"/>
      <c r="H12" s="44">
        <f t="shared" si="9"/>
        <v>0</v>
      </c>
      <c r="I12" s="45"/>
      <c r="J12" s="43">
        <f>+'APR-JUN 2022'!J12+'JAN-MAR 2022'!J12+'JUL-SEP 2021'!J12+'OCT-DEC 2021'!J12</f>
        <v>0</v>
      </c>
      <c r="K12" s="44"/>
      <c r="L12" s="44">
        <f>+'APR-JUN 2022'!L12+'JAN-MAR 2022'!L12+'JUL-SEP 2021'!L12+'OCT-DEC 2021'!L12</f>
        <v>0</v>
      </c>
      <c r="M12" s="44"/>
      <c r="N12" s="44">
        <f t="shared" ref="N12:N15" si="44">+J12+L12</f>
        <v>0</v>
      </c>
      <c r="O12" s="45"/>
      <c r="P12" s="137">
        <f t="shared" si="10"/>
        <v>0</v>
      </c>
      <c r="Q12" s="138">
        <f t="shared" si="11"/>
        <v>0</v>
      </c>
      <c r="R12" s="139">
        <f t="shared" si="12"/>
        <v>0</v>
      </c>
      <c r="S12" s="39"/>
      <c r="T12" s="43">
        <f>+'APR-JUN 2022'!T12+'JAN-MAR 2022'!T12+'JUL-SEP 2021'!T12+'OCT-DEC 2021'!T12</f>
        <v>0</v>
      </c>
      <c r="U12" s="44"/>
      <c r="V12" s="44">
        <f>+'APR-JUN 2022'!V12+'JAN-MAR 2022'!V12+'JUL-SEP 2021'!V12+'OCT-DEC 2021'!V12</f>
        <v>0</v>
      </c>
      <c r="W12" s="44"/>
      <c r="X12" s="44">
        <f t="shared" si="13"/>
        <v>0</v>
      </c>
      <c r="Y12" s="45"/>
      <c r="Z12" s="46">
        <f>+'APR-JUN 2022'!Z12+'JAN-MAR 2022'!Z12+'JUL-SEP 2021'!Z12+'OCT-DEC 2021'!Z12</f>
        <v>0</v>
      </c>
      <c r="AA12" s="44"/>
      <c r="AB12" s="44">
        <f>+'APR-JUN 2022'!AB12+'JAN-MAR 2022'!AB12+'JUL-SEP 2021'!AB12+'OCT-DEC 2021'!AB12</f>
        <v>0</v>
      </c>
      <c r="AC12" s="44"/>
      <c r="AD12" s="44">
        <f t="shared" si="14"/>
        <v>0</v>
      </c>
      <c r="AE12" s="45"/>
      <c r="AF12" s="137">
        <f t="shared" si="15"/>
        <v>0</v>
      </c>
      <c r="AG12" s="138">
        <f t="shared" si="16"/>
        <v>0</v>
      </c>
      <c r="AH12" s="139">
        <f t="shared" si="17"/>
        <v>0</v>
      </c>
      <c r="AI12" s="41"/>
      <c r="AJ12" s="43">
        <f>+'OCT-DEC 2021'!AJ12+'JUL-SEP 2021'!AJ12+'JAN-MAR 2022'!AJ12+'APR-JUN 2022'!AJ12</f>
        <v>0</v>
      </c>
      <c r="AK12" s="44"/>
      <c r="AL12" s="44">
        <f>+'OCT-DEC 2021'!AL12+'JUL-SEP 2021'!AL12+'JAN-MAR 2022'!AL12+'APR-JUN 2022'!AL12</f>
        <v>0</v>
      </c>
      <c r="AM12" s="44"/>
      <c r="AN12" s="44">
        <f t="shared" si="18"/>
        <v>0</v>
      </c>
      <c r="AO12" s="45"/>
      <c r="AP12" s="46">
        <f>+'OCT-DEC 2021'!AP12+'JUL-SEP 2021'!AP12+'JAN-MAR 2022'!AP12+'APR-JUN 2022'!AP12</f>
        <v>0</v>
      </c>
      <c r="AQ12" s="44"/>
      <c r="AR12" s="44">
        <f>+'OCT-DEC 2021'!AR12+'JUL-SEP 2021'!AR12+'JAN-MAR 2022'!AR12+'APR-JUN 2022'!AR12</f>
        <v>0</v>
      </c>
      <c r="AS12" s="47"/>
      <c r="AT12" s="44">
        <f t="shared" si="19"/>
        <v>0</v>
      </c>
      <c r="AU12" s="45"/>
      <c r="AV12" s="137">
        <f t="shared" si="20"/>
        <v>0</v>
      </c>
      <c r="AW12" s="138">
        <f t="shared" si="21"/>
        <v>0</v>
      </c>
      <c r="AX12" s="139">
        <f t="shared" si="22"/>
        <v>0</v>
      </c>
      <c r="AY12" s="41"/>
      <c r="AZ12" s="43">
        <f>+'OCT-DEC 2021'!AZ12+'JUL-SEP 2021'!AZ12+'JAN-MAR 2022'!AZ12+'APR-JUN 2022'!AZ12</f>
        <v>0</v>
      </c>
      <c r="BA12" s="44"/>
      <c r="BB12" s="44">
        <f>+'OCT-DEC 2021'!BB12+'JUL-SEP 2021'!BB12+'JAN-MAR 2022'!BB12+'APR-JUN 2022'!BB12</f>
        <v>0</v>
      </c>
      <c r="BC12" s="44"/>
      <c r="BD12" s="44">
        <f t="shared" si="23"/>
        <v>0</v>
      </c>
      <c r="BE12" s="45"/>
      <c r="BF12" s="46">
        <f>+'OCT-DEC 2021'!BF12+'JUL-SEP 2021'!BF12+'JAN-MAR 2022'!BF12+'APR-JUN 2022'!BF12</f>
        <v>0</v>
      </c>
      <c r="BG12" s="44"/>
      <c r="BH12" s="44">
        <f>+'OCT-DEC 2021'!BH12+'JUL-SEP 2021'!BH12+'JAN-MAR 2022'!BH12+'APR-JUN 2022'!BH12</f>
        <v>0</v>
      </c>
      <c r="BI12" s="44"/>
      <c r="BJ12" s="44">
        <f t="shared" si="24"/>
        <v>0</v>
      </c>
      <c r="BK12" s="45"/>
      <c r="BL12" s="137">
        <f t="shared" si="25"/>
        <v>0</v>
      </c>
      <c r="BM12" s="138">
        <f t="shared" si="26"/>
        <v>0</v>
      </c>
      <c r="BN12" s="139">
        <f t="shared" si="27"/>
        <v>0</v>
      </c>
      <c r="BO12" s="41"/>
      <c r="BP12" s="43">
        <f>+'OCT-DEC 2021'!BP12+'JUL-SEP 2021'!BP12+'JAN-MAR 2022'!BP12+'APR-JUN 2022'!BP12</f>
        <v>0</v>
      </c>
      <c r="BQ12" s="44"/>
      <c r="BR12" s="44">
        <f>+'OCT-DEC 2021'!BR12+'JUL-SEP 2021'!BR12+'JAN-MAR 2022'!BR12+'APR-JUN 2022'!BR12</f>
        <v>0</v>
      </c>
      <c r="BS12" s="44"/>
      <c r="BT12" s="44">
        <f t="shared" si="28"/>
        <v>0</v>
      </c>
      <c r="BU12" s="45"/>
      <c r="BV12" s="46">
        <f>+'OCT-DEC 2021'!BV12+'JUL-SEP 2021'!BV12+'JAN-MAR 2022'!BV12+'APR-JUN 2022'!BV12</f>
        <v>0</v>
      </c>
      <c r="BW12" s="44"/>
      <c r="BX12" s="44">
        <f>+'OCT-DEC 2021'!BX12+'JUL-SEP 2021'!BX12+'JAN-MAR 2022'!BX12+'APR-JUN 2022'!BX12</f>
        <v>0</v>
      </c>
      <c r="BY12" s="44"/>
      <c r="BZ12" s="44">
        <f t="shared" si="29"/>
        <v>0</v>
      </c>
      <c r="CA12" s="45"/>
      <c r="CB12" s="137">
        <f t="shared" si="30"/>
        <v>0</v>
      </c>
      <c r="CC12" s="138">
        <f t="shared" si="31"/>
        <v>0</v>
      </c>
      <c r="CD12" s="139">
        <f t="shared" si="32"/>
        <v>0</v>
      </c>
      <c r="CE12" s="41"/>
      <c r="CF12" s="43">
        <f>+'OCT-DEC 2021'!CF12+'JUL-SEP 2021'!CF12+'JAN-MAR 2022'!CF12+'APR-JUN 2022'!CF12</f>
        <v>0</v>
      </c>
      <c r="CG12" s="44"/>
      <c r="CH12" s="44">
        <f>+'OCT-DEC 2021'!CH12+'JUL-SEP 2021'!CH12+'JAN-MAR 2022'!CH12+'APR-JUN 2022'!CH12</f>
        <v>0</v>
      </c>
      <c r="CI12" s="44"/>
      <c r="CJ12" s="44">
        <f t="shared" si="33"/>
        <v>0</v>
      </c>
      <c r="CK12" s="45"/>
      <c r="CL12" s="46">
        <f>+'OCT-DEC 2021'!CL12+'JUL-SEP 2021'!CL12+'JAN-MAR 2022'!CL12+'APR-JUN 2022'!CL12</f>
        <v>0</v>
      </c>
      <c r="CM12" s="44"/>
      <c r="CN12" s="44">
        <f>+'OCT-DEC 2021'!CN12+'JUL-SEP 2021'!CN12+'JAN-MAR 2022'!CN12+'APR-JUN 2022'!CN12</f>
        <v>0</v>
      </c>
      <c r="CO12" s="44"/>
      <c r="CP12" s="44">
        <f t="shared" si="34"/>
        <v>0</v>
      </c>
      <c r="CQ12" s="45"/>
      <c r="CR12" s="137">
        <f t="shared" si="35"/>
        <v>0</v>
      </c>
      <c r="CS12" s="138">
        <f t="shared" si="36"/>
        <v>0</v>
      </c>
      <c r="CT12" s="139">
        <f t="shared" si="37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38"/>
        <v>0</v>
      </c>
      <c r="DC12" s="47"/>
      <c r="DD12" s="44">
        <f t="shared" si="39"/>
        <v>0</v>
      </c>
      <c r="DE12" s="47"/>
      <c r="DF12" s="44">
        <f t="shared" si="40"/>
        <v>0</v>
      </c>
      <c r="DG12" s="48"/>
      <c r="DH12" s="174"/>
      <c r="DI12" s="187" t="s">
        <v>2</v>
      </c>
      <c r="DJ12" s="46">
        <f t="shared" si="41"/>
        <v>0</v>
      </c>
      <c r="DK12" s="44">
        <f t="shared" si="42"/>
        <v>0</v>
      </c>
      <c r="DL12" s="45">
        <f t="shared" si="43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f>+'APR-JUN 2022'!D13+'JAN-MAR 2022'!D13+'JUL-SEP 2021'!D13+'OCT-DEC 2021'!D13</f>
        <v>0</v>
      </c>
      <c r="E13" s="44"/>
      <c r="F13" s="44">
        <f>+'APR-JUN 2022'!F13+'JAN-MAR 2022'!F13+'JUL-SEP 2021'!F13+'OCT-DEC 2021'!F13</f>
        <v>0</v>
      </c>
      <c r="G13" s="44"/>
      <c r="H13" s="44">
        <f t="shared" si="9"/>
        <v>0</v>
      </c>
      <c r="I13" s="45"/>
      <c r="J13" s="43">
        <f>+'APR-JUN 2022'!J13+'JAN-MAR 2022'!J13+'JUL-SEP 2021'!J13+'OCT-DEC 2021'!J13</f>
        <v>0</v>
      </c>
      <c r="K13" s="44"/>
      <c r="L13" s="44">
        <f>+'APR-JUN 2022'!L13+'JAN-MAR 2022'!L13+'JUL-SEP 2021'!L13+'OCT-DEC 2021'!L13</f>
        <v>0</v>
      </c>
      <c r="M13" s="44"/>
      <c r="N13" s="44">
        <f t="shared" si="44"/>
        <v>0</v>
      </c>
      <c r="O13" s="45"/>
      <c r="P13" s="137">
        <f t="shared" si="10"/>
        <v>0</v>
      </c>
      <c r="Q13" s="138">
        <f t="shared" si="11"/>
        <v>0</v>
      </c>
      <c r="R13" s="139">
        <f t="shared" si="12"/>
        <v>0</v>
      </c>
      <c r="S13" s="39"/>
      <c r="T13" s="43">
        <f>+'APR-JUN 2022'!T13+'JAN-MAR 2022'!T13+'JUL-SEP 2021'!T13+'OCT-DEC 2021'!T13</f>
        <v>0</v>
      </c>
      <c r="U13" s="44"/>
      <c r="V13" s="44">
        <f>+'APR-JUN 2022'!V13+'JAN-MAR 2022'!V13+'JUL-SEP 2021'!V13+'OCT-DEC 2021'!V13</f>
        <v>0</v>
      </c>
      <c r="W13" s="44"/>
      <c r="X13" s="44">
        <f t="shared" si="13"/>
        <v>0</v>
      </c>
      <c r="Y13" s="45"/>
      <c r="Z13" s="46">
        <f>+'APR-JUN 2022'!Z13+'JAN-MAR 2022'!Z13+'JUL-SEP 2021'!Z13+'OCT-DEC 2021'!Z13</f>
        <v>0</v>
      </c>
      <c r="AA13" s="44"/>
      <c r="AB13" s="44">
        <f>+'APR-JUN 2022'!AB13+'JAN-MAR 2022'!AB13+'JUL-SEP 2021'!AB13+'OCT-DEC 2021'!AB13</f>
        <v>0</v>
      </c>
      <c r="AC13" s="44"/>
      <c r="AD13" s="44">
        <f t="shared" si="14"/>
        <v>0</v>
      </c>
      <c r="AE13" s="45"/>
      <c r="AF13" s="137">
        <f t="shared" si="15"/>
        <v>0</v>
      </c>
      <c r="AG13" s="138">
        <f t="shared" si="16"/>
        <v>0</v>
      </c>
      <c r="AH13" s="139">
        <f t="shared" si="17"/>
        <v>0</v>
      </c>
      <c r="AI13" s="41"/>
      <c r="AJ13" s="43">
        <f>+'OCT-DEC 2021'!AJ13+'JUL-SEP 2021'!AJ13+'JAN-MAR 2022'!AJ13+'APR-JUN 2022'!AJ13</f>
        <v>0</v>
      </c>
      <c r="AK13" s="44"/>
      <c r="AL13" s="44">
        <f>+'OCT-DEC 2021'!AL13+'JUL-SEP 2021'!AL13+'JAN-MAR 2022'!AL13+'APR-JUN 2022'!AL13</f>
        <v>0</v>
      </c>
      <c r="AM13" s="44"/>
      <c r="AN13" s="44">
        <f t="shared" si="18"/>
        <v>0</v>
      </c>
      <c r="AO13" s="45"/>
      <c r="AP13" s="46">
        <f>+'OCT-DEC 2021'!AP13+'JUL-SEP 2021'!AP13+'JAN-MAR 2022'!AP13+'APR-JUN 2022'!AP13</f>
        <v>0</v>
      </c>
      <c r="AQ13" s="44"/>
      <c r="AR13" s="44">
        <f>+'OCT-DEC 2021'!AR13+'JUL-SEP 2021'!AR13+'JAN-MAR 2022'!AR13+'APR-JUN 2022'!AR13</f>
        <v>0</v>
      </c>
      <c r="AS13" s="47"/>
      <c r="AT13" s="44">
        <f t="shared" si="19"/>
        <v>0</v>
      </c>
      <c r="AU13" s="45"/>
      <c r="AV13" s="137">
        <f t="shared" si="20"/>
        <v>0</v>
      </c>
      <c r="AW13" s="138">
        <f t="shared" si="21"/>
        <v>0</v>
      </c>
      <c r="AX13" s="139">
        <f t="shared" si="22"/>
        <v>0</v>
      </c>
      <c r="AY13" s="41"/>
      <c r="AZ13" s="43">
        <f>+'OCT-DEC 2021'!AZ13+'JUL-SEP 2021'!AZ13+'JAN-MAR 2022'!AZ13+'APR-JUN 2022'!AZ13</f>
        <v>0</v>
      </c>
      <c r="BA13" s="44"/>
      <c r="BB13" s="44">
        <f>+'OCT-DEC 2021'!BB13+'JUL-SEP 2021'!BB13+'JAN-MAR 2022'!BB13+'APR-JUN 2022'!BB13</f>
        <v>0</v>
      </c>
      <c r="BC13" s="44"/>
      <c r="BD13" s="44">
        <f t="shared" si="23"/>
        <v>0</v>
      </c>
      <c r="BE13" s="45"/>
      <c r="BF13" s="46">
        <f>+'OCT-DEC 2021'!BF13+'JUL-SEP 2021'!BF13+'JAN-MAR 2022'!BF13+'APR-JUN 2022'!BF13</f>
        <v>0</v>
      </c>
      <c r="BG13" s="44"/>
      <c r="BH13" s="44">
        <f>+'OCT-DEC 2021'!BH13+'JUL-SEP 2021'!BH13+'JAN-MAR 2022'!BH13+'APR-JUN 2022'!BH13</f>
        <v>0</v>
      </c>
      <c r="BI13" s="44"/>
      <c r="BJ13" s="44">
        <f t="shared" si="24"/>
        <v>0</v>
      </c>
      <c r="BK13" s="45"/>
      <c r="BL13" s="137">
        <f t="shared" si="25"/>
        <v>0</v>
      </c>
      <c r="BM13" s="138">
        <f t="shared" si="26"/>
        <v>0</v>
      </c>
      <c r="BN13" s="139">
        <f t="shared" si="27"/>
        <v>0</v>
      </c>
      <c r="BO13" s="41"/>
      <c r="BP13" s="43">
        <f>+'OCT-DEC 2021'!BP13+'JUL-SEP 2021'!BP13+'JAN-MAR 2022'!BP13+'APR-JUN 2022'!BP13</f>
        <v>0</v>
      </c>
      <c r="BQ13" s="44"/>
      <c r="BR13" s="44">
        <f>+'OCT-DEC 2021'!BR13+'JUL-SEP 2021'!BR13+'JAN-MAR 2022'!BR13+'APR-JUN 2022'!BR13</f>
        <v>0</v>
      </c>
      <c r="BS13" s="44"/>
      <c r="BT13" s="44">
        <f t="shared" si="28"/>
        <v>0</v>
      </c>
      <c r="BU13" s="45"/>
      <c r="BV13" s="46">
        <f>+'OCT-DEC 2021'!BV13+'JUL-SEP 2021'!BV13+'JAN-MAR 2022'!BV13+'APR-JUN 2022'!BV13</f>
        <v>0</v>
      </c>
      <c r="BW13" s="44"/>
      <c r="BX13" s="44">
        <f>+'OCT-DEC 2021'!BX13+'JUL-SEP 2021'!BX13+'JAN-MAR 2022'!BX13+'APR-JUN 2022'!BX13</f>
        <v>0</v>
      </c>
      <c r="BY13" s="44"/>
      <c r="BZ13" s="44">
        <f t="shared" si="29"/>
        <v>0</v>
      </c>
      <c r="CA13" s="45"/>
      <c r="CB13" s="137">
        <f t="shared" si="30"/>
        <v>0</v>
      </c>
      <c r="CC13" s="138">
        <f t="shared" si="31"/>
        <v>0</v>
      </c>
      <c r="CD13" s="139">
        <f t="shared" si="32"/>
        <v>0</v>
      </c>
      <c r="CE13" s="41"/>
      <c r="CF13" s="43">
        <f>+'OCT-DEC 2021'!CF13+'JUL-SEP 2021'!CF13+'JAN-MAR 2022'!CF13+'APR-JUN 2022'!CF13</f>
        <v>0</v>
      </c>
      <c r="CG13" s="44"/>
      <c r="CH13" s="44">
        <f>+'OCT-DEC 2021'!CH13+'JUL-SEP 2021'!CH13+'JAN-MAR 2022'!CH13+'APR-JUN 2022'!CH13</f>
        <v>0</v>
      </c>
      <c r="CI13" s="44"/>
      <c r="CJ13" s="44">
        <f t="shared" si="33"/>
        <v>0</v>
      </c>
      <c r="CK13" s="45"/>
      <c r="CL13" s="46">
        <f>+'OCT-DEC 2021'!CL13+'JUL-SEP 2021'!CL13+'JAN-MAR 2022'!CL13+'APR-JUN 2022'!CL13</f>
        <v>0</v>
      </c>
      <c r="CM13" s="44"/>
      <c r="CN13" s="44">
        <f>+'OCT-DEC 2021'!CN13+'JUL-SEP 2021'!CN13+'JAN-MAR 2022'!CN13+'APR-JUN 2022'!CN13</f>
        <v>0</v>
      </c>
      <c r="CO13" s="44"/>
      <c r="CP13" s="44">
        <f t="shared" si="34"/>
        <v>0</v>
      </c>
      <c r="CQ13" s="45"/>
      <c r="CR13" s="137">
        <f t="shared" si="35"/>
        <v>0</v>
      </c>
      <c r="CS13" s="138">
        <f t="shared" si="36"/>
        <v>0</v>
      </c>
      <c r="CT13" s="139">
        <f t="shared" si="37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38"/>
        <v>0</v>
      </c>
      <c r="DC13" s="47"/>
      <c r="DD13" s="44">
        <f t="shared" si="39"/>
        <v>0</v>
      </c>
      <c r="DE13" s="47"/>
      <c r="DF13" s="44">
        <f t="shared" si="40"/>
        <v>0</v>
      </c>
      <c r="DG13" s="48"/>
      <c r="DH13" s="174"/>
      <c r="DI13" s="187" t="s">
        <v>3</v>
      </c>
      <c r="DJ13" s="46">
        <f t="shared" si="41"/>
        <v>0</v>
      </c>
      <c r="DK13" s="44">
        <f t="shared" si="42"/>
        <v>0</v>
      </c>
      <c r="DL13" s="45">
        <f t="shared" si="43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f>+'APR-JUN 2022'!D14+'JAN-MAR 2022'!D14+'JUL-SEP 2021'!D14+'OCT-DEC 2021'!D14</f>
        <v>0</v>
      </c>
      <c r="E14" s="44"/>
      <c r="F14" s="44">
        <f>+'APR-JUN 2022'!F14+'JAN-MAR 2022'!F14+'JUL-SEP 2021'!F14+'OCT-DEC 2021'!F14</f>
        <v>0</v>
      </c>
      <c r="G14" s="44"/>
      <c r="H14" s="44">
        <f t="shared" si="9"/>
        <v>0</v>
      </c>
      <c r="I14" s="45"/>
      <c r="J14" s="43">
        <f>+'APR-JUN 2022'!J14+'JAN-MAR 2022'!J14+'JUL-SEP 2021'!J14+'OCT-DEC 2021'!J14</f>
        <v>0</v>
      </c>
      <c r="K14" s="44"/>
      <c r="L14" s="44">
        <f>+'APR-JUN 2022'!L14+'JAN-MAR 2022'!L14+'JUL-SEP 2021'!L14+'OCT-DEC 2021'!L14</f>
        <v>0</v>
      </c>
      <c r="M14" s="44"/>
      <c r="N14" s="44">
        <f t="shared" si="44"/>
        <v>0</v>
      </c>
      <c r="O14" s="45"/>
      <c r="P14" s="137">
        <f t="shared" si="10"/>
        <v>0</v>
      </c>
      <c r="Q14" s="138">
        <f t="shared" si="11"/>
        <v>0</v>
      </c>
      <c r="R14" s="139">
        <f t="shared" si="12"/>
        <v>0</v>
      </c>
      <c r="S14" s="39"/>
      <c r="T14" s="43">
        <f>+'APR-JUN 2022'!T14+'JAN-MAR 2022'!T14+'JUL-SEP 2021'!T14+'OCT-DEC 2021'!T14</f>
        <v>0</v>
      </c>
      <c r="U14" s="44"/>
      <c r="V14" s="44">
        <f>+'APR-JUN 2022'!V14+'JAN-MAR 2022'!V14+'JUL-SEP 2021'!V14+'OCT-DEC 2021'!V14</f>
        <v>0</v>
      </c>
      <c r="W14" s="44"/>
      <c r="X14" s="44">
        <f t="shared" si="13"/>
        <v>0</v>
      </c>
      <c r="Y14" s="45"/>
      <c r="Z14" s="46">
        <f>+'APR-JUN 2022'!Z14+'JAN-MAR 2022'!Z14+'JUL-SEP 2021'!Z14+'OCT-DEC 2021'!Z14</f>
        <v>0</v>
      </c>
      <c r="AA14" s="44"/>
      <c r="AB14" s="44">
        <f>+'APR-JUN 2022'!AB14+'JAN-MAR 2022'!AB14+'JUL-SEP 2021'!AB14+'OCT-DEC 2021'!AB14</f>
        <v>0</v>
      </c>
      <c r="AC14" s="44"/>
      <c r="AD14" s="44">
        <f t="shared" si="14"/>
        <v>0</v>
      </c>
      <c r="AE14" s="45"/>
      <c r="AF14" s="137">
        <f t="shared" si="15"/>
        <v>0</v>
      </c>
      <c r="AG14" s="138">
        <f t="shared" si="16"/>
        <v>0</v>
      </c>
      <c r="AH14" s="139">
        <f t="shared" si="17"/>
        <v>0</v>
      </c>
      <c r="AI14" s="41"/>
      <c r="AJ14" s="43">
        <f>+'OCT-DEC 2021'!AJ14+'JUL-SEP 2021'!AJ14+'JAN-MAR 2022'!AJ14+'APR-JUN 2022'!AJ14</f>
        <v>5855284.6999999993</v>
      </c>
      <c r="AK14" s="44"/>
      <c r="AL14" s="44">
        <f>+'OCT-DEC 2021'!AL14+'JUL-SEP 2021'!AL14+'JAN-MAR 2022'!AL14+'APR-JUN 2022'!AL14</f>
        <v>5258637.0600000005</v>
      </c>
      <c r="AM14" s="44"/>
      <c r="AN14" s="44">
        <f t="shared" si="18"/>
        <v>11113921.76</v>
      </c>
      <c r="AO14" s="45"/>
      <c r="AP14" s="46">
        <f>+'OCT-DEC 2021'!AP14+'JUL-SEP 2021'!AP14+'JAN-MAR 2022'!AP14+'APR-JUN 2022'!AP14</f>
        <v>6030135.2500000037</v>
      </c>
      <c r="AQ14" s="44"/>
      <c r="AR14" s="44">
        <f>+'OCT-DEC 2021'!AR14+'JUL-SEP 2021'!AR14+'JAN-MAR 2022'!AR14+'APR-JUN 2022'!AR14</f>
        <v>11755753.640000001</v>
      </c>
      <c r="AS14" s="47"/>
      <c r="AT14" s="44">
        <f t="shared" si="19"/>
        <v>17785888.890000004</v>
      </c>
      <c r="AU14" s="45"/>
      <c r="AV14" s="137">
        <f t="shared" si="20"/>
        <v>11885419.950000003</v>
      </c>
      <c r="AW14" s="138">
        <f t="shared" si="21"/>
        <v>17014390.700000003</v>
      </c>
      <c r="AX14" s="139">
        <f t="shared" si="22"/>
        <v>28899810.650000006</v>
      </c>
      <c r="AY14" s="41"/>
      <c r="AZ14" s="43">
        <f>+'OCT-DEC 2021'!AZ14+'JUL-SEP 2021'!AZ14+'JAN-MAR 2022'!AZ14+'APR-JUN 2022'!AZ14</f>
        <v>0</v>
      </c>
      <c r="BA14" s="44"/>
      <c r="BB14" s="44">
        <f>+'OCT-DEC 2021'!BB14+'JUL-SEP 2021'!BB14+'JAN-MAR 2022'!BB14+'APR-JUN 2022'!BB14</f>
        <v>0</v>
      </c>
      <c r="BC14" s="44"/>
      <c r="BD14" s="44">
        <f t="shared" si="23"/>
        <v>0</v>
      </c>
      <c r="BE14" s="45"/>
      <c r="BF14" s="46">
        <f>+'OCT-DEC 2021'!BF14+'JUL-SEP 2021'!BF14+'JAN-MAR 2022'!BF14+'APR-JUN 2022'!BF14</f>
        <v>0</v>
      </c>
      <c r="BG14" s="44"/>
      <c r="BH14" s="44">
        <f>+'OCT-DEC 2021'!BH14+'JUL-SEP 2021'!BH14+'JAN-MAR 2022'!BH14+'APR-JUN 2022'!BH14</f>
        <v>0</v>
      </c>
      <c r="BI14" s="44"/>
      <c r="BJ14" s="44">
        <f t="shared" si="24"/>
        <v>0</v>
      </c>
      <c r="BK14" s="45"/>
      <c r="BL14" s="137">
        <f t="shared" si="25"/>
        <v>0</v>
      </c>
      <c r="BM14" s="138">
        <f t="shared" si="26"/>
        <v>0</v>
      </c>
      <c r="BN14" s="139">
        <f t="shared" si="27"/>
        <v>0</v>
      </c>
      <c r="BO14" s="41"/>
      <c r="BP14" s="43">
        <f>+'OCT-DEC 2021'!BP14+'JUL-SEP 2021'!BP14+'JAN-MAR 2022'!BP14+'APR-JUN 2022'!BP14</f>
        <v>-457.44</v>
      </c>
      <c r="BQ14" s="44"/>
      <c r="BR14" s="44">
        <f>+'OCT-DEC 2021'!BR14+'JUL-SEP 2021'!BR14+'JAN-MAR 2022'!BR14+'APR-JUN 2022'!BR14</f>
        <v>0</v>
      </c>
      <c r="BS14" s="44"/>
      <c r="BT14" s="44">
        <f t="shared" si="28"/>
        <v>-457.44</v>
      </c>
      <c r="BU14" s="45"/>
      <c r="BV14" s="46">
        <f>+'OCT-DEC 2021'!BV14+'JUL-SEP 2021'!BV14+'JAN-MAR 2022'!BV14+'APR-JUN 2022'!BV14</f>
        <v>0</v>
      </c>
      <c r="BW14" s="44"/>
      <c r="BX14" s="44">
        <f>+'OCT-DEC 2021'!BX14+'JUL-SEP 2021'!BX14+'JAN-MAR 2022'!BX14+'APR-JUN 2022'!BX14</f>
        <v>0</v>
      </c>
      <c r="BY14" s="44"/>
      <c r="BZ14" s="44">
        <f t="shared" si="29"/>
        <v>0</v>
      </c>
      <c r="CA14" s="45"/>
      <c r="CB14" s="137">
        <f t="shared" si="30"/>
        <v>-457.44</v>
      </c>
      <c r="CC14" s="138">
        <f t="shared" si="31"/>
        <v>0</v>
      </c>
      <c r="CD14" s="139">
        <f t="shared" si="32"/>
        <v>-457.44</v>
      </c>
      <c r="CE14" s="41"/>
      <c r="CF14" s="43">
        <f>+'OCT-DEC 2021'!CF14+'JUL-SEP 2021'!CF14+'JAN-MAR 2022'!CF14+'APR-JUN 2022'!CF14</f>
        <v>0</v>
      </c>
      <c r="CG14" s="44"/>
      <c r="CH14" s="44">
        <f>+'OCT-DEC 2021'!CH14+'JUL-SEP 2021'!CH14+'JAN-MAR 2022'!CH14+'APR-JUN 2022'!CH14</f>
        <v>0</v>
      </c>
      <c r="CI14" s="44"/>
      <c r="CJ14" s="44">
        <f t="shared" si="33"/>
        <v>0</v>
      </c>
      <c r="CK14" s="45"/>
      <c r="CL14" s="46">
        <f>+'OCT-DEC 2021'!CL14+'JUL-SEP 2021'!CL14+'JAN-MAR 2022'!CL14+'APR-JUN 2022'!CL14</f>
        <v>0</v>
      </c>
      <c r="CM14" s="44"/>
      <c r="CN14" s="44">
        <f>+'OCT-DEC 2021'!CN14+'JUL-SEP 2021'!CN14+'JAN-MAR 2022'!CN14+'APR-JUN 2022'!CN14</f>
        <v>0</v>
      </c>
      <c r="CO14" s="44"/>
      <c r="CP14" s="44">
        <f t="shared" si="34"/>
        <v>0</v>
      </c>
      <c r="CQ14" s="45"/>
      <c r="CR14" s="137">
        <f t="shared" si="35"/>
        <v>0</v>
      </c>
      <c r="CS14" s="138">
        <f t="shared" si="36"/>
        <v>0</v>
      </c>
      <c r="CT14" s="139">
        <f t="shared" si="37"/>
        <v>0</v>
      </c>
      <c r="CU14" s="41"/>
      <c r="CV14" s="46">
        <f t="shared" si="0"/>
        <v>5854827.2599999988</v>
      </c>
      <c r="CW14" s="44"/>
      <c r="CX14" s="44">
        <f t="shared" si="1"/>
        <v>5258637.0600000005</v>
      </c>
      <c r="CY14" s="47"/>
      <c r="CZ14" s="44">
        <f t="shared" si="2"/>
        <v>11113464.32</v>
      </c>
      <c r="DA14" s="48"/>
      <c r="DB14" s="46">
        <f t="shared" si="38"/>
        <v>6030135.2500000037</v>
      </c>
      <c r="DC14" s="47"/>
      <c r="DD14" s="44">
        <f t="shared" si="39"/>
        <v>11755753.640000001</v>
      </c>
      <c r="DE14" s="47"/>
      <c r="DF14" s="44">
        <f t="shared" si="40"/>
        <v>17785888.890000004</v>
      </c>
      <c r="DG14" s="48"/>
      <c r="DH14" s="174"/>
      <c r="DI14" s="187" t="s">
        <v>4</v>
      </c>
      <c r="DJ14" s="46">
        <f t="shared" si="41"/>
        <v>11113464.32</v>
      </c>
      <c r="DK14" s="44">
        <f t="shared" si="42"/>
        <v>17785888.890000004</v>
      </c>
      <c r="DL14" s="45">
        <f t="shared" si="43"/>
        <v>28899353.210000005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f>+'APR-JUN 2022'!D15+'JAN-MAR 2022'!D15+'JUL-SEP 2021'!D15+'OCT-DEC 2021'!D15</f>
        <v>0</v>
      </c>
      <c r="E15" s="44"/>
      <c r="F15" s="44">
        <f>+'APR-JUN 2022'!F15+'JAN-MAR 2022'!F15+'JUL-SEP 2021'!F15+'OCT-DEC 2021'!F15</f>
        <v>0</v>
      </c>
      <c r="G15" s="44"/>
      <c r="H15" s="44">
        <f t="shared" si="9"/>
        <v>0</v>
      </c>
      <c r="I15" s="45"/>
      <c r="J15" s="43">
        <f>+'APR-JUN 2022'!J15+'JAN-MAR 2022'!J15+'JUL-SEP 2021'!J15+'OCT-DEC 2021'!J15</f>
        <v>0</v>
      </c>
      <c r="K15" s="44"/>
      <c r="L15" s="44">
        <f>+'APR-JUN 2022'!L15+'JAN-MAR 2022'!L15+'JUL-SEP 2021'!L15+'OCT-DEC 2021'!L15</f>
        <v>0</v>
      </c>
      <c r="M15" s="44"/>
      <c r="N15" s="44">
        <f t="shared" si="44"/>
        <v>0</v>
      </c>
      <c r="O15" s="45"/>
      <c r="P15" s="137">
        <f t="shared" si="10"/>
        <v>0</v>
      </c>
      <c r="Q15" s="138">
        <f t="shared" si="11"/>
        <v>0</v>
      </c>
      <c r="R15" s="139">
        <f t="shared" si="12"/>
        <v>0</v>
      </c>
      <c r="S15" s="39"/>
      <c r="T15" s="43">
        <f>+'APR-JUN 2022'!T15+'JAN-MAR 2022'!T15+'JUL-SEP 2021'!T15+'OCT-DEC 2021'!T15</f>
        <v>0</v>
      </c>
      <c r="U15" s="44"/>
      <c r="V15" s="44">
        <f>+'APR-JUN 2022'!V15+'JAN-MAR 2022'!V15+'JUL-SEP 2021'!V15+'OCT-DEC 2021'!V15</f>
        <v>0</v>
      </c>
      <c r="W15" s="44"/>
      <c r="X15" s="44">
        <f t="shared" si="13"/>
        <v>0</v>
      </c>
      <c r="Y15" s="45"/>
      <c r="Z15" s="46">
        <f>+'APR-JUN 2022'!Z15+'JAN-MAR 2022'!Z15+'JUL-SEP 2021'!Z15+'OCT-DEC 2021'!Z15</f>
        <v>0</v>
      </c>
      <c r="AA15" s="44"/>
      <c r="AB15" s="44">
        <f>+'APR-JUN 2022'!AB15+'JAN-MAR 2022'!AB15+'JUL-SEP 2021'!AB15+'OCT-DEC 2021'!AB15</f>
        <v>0</v>
      </c>
      <c r="AC15" s="44"/>
      <c r="AD15" s="44">
        <f t="shared" si="14"/>
        <v>0</v>
      </c>
      <c r="AE15" s="45"/>
      <c r="AF15" s="137">
        <f t="shared" si="15"/>
        <v>0</v>
      </c>
      <c r="AG15" s="138">
        <f t="shared" si="16"/>
        <v>0</v>
      </c>
      <c r="AH15" s="139">
        <f t="shared" si="17"/>
        <v>0</v>
      </c>
      <c r="AI15" s="41"/>
      <c r="AJ15" s="43">
        <f>+'OCT-DEC 2021'!AJ15+'JUL-SEP 2021'!AJ15+'JAN-MAR 2022'!AJ15+'APR-JUN 2022'!AJ15</f>
        <v>92860.52</v>
      </c>
      <c r="AK15" s="44"/>
      <c r="AL15" s="44">
        <f>+'OCT-DEC 2021'!AL15+'JUL-SEP 2021'!AL15+'JAN-MAR 2022'!AL15+'APR-JUN 2022'!AL15</f>
        <v>62491.48</v>
      </c>
      <c r="AM15" s="44"/>
      <c r="AN15" s="44">
        <f t="shared" si="18"/>
        <v>155352</v>
      </c>
      <c r="AO15" s="45"/>
      <c r="AP15" s="46">
        <f>+'OCT-DEC 2021'!AP15+'JUL-SEP 2021'!AP15+'JAN-MAR 2022'!AP15+'APR-JUN 2022'!AP15</f>
        <v>159547.13</v>
      </c>
      <c r="AQ15" s="44"/>
      <c r="AR15" s="44">
        <f>+'OCT-DEC 2021'!AR15+'JUL-SEP 2021'!AR15+'JAN-MAR 2022'!AR15+'APR-JUN 2022'!AR15</f>
        <v>345778.7</v>
      </c>
      <c r="AS15" s="47"/>
      <c r="AT15" s="44">
        <f t="shared" si="19"/>
        <v>505325.83</v>
      </c>
      <c r="AU15" s="45"/>
      <c r="AV15" s="137">
        <f t="shared" si="20"/>
        <v>252407.65000000002</v>
      </c>
      <c r="AW15" s="138">
        <f t="shared" si="21"/>
        <v>408270.18</v>
      </c>
      <c r="AX15" s="139">
        <f t="shared" si="22"/>
        <v>660677.83000000007</v>
      </c>
      <c r="AY15" s="41"/>
      <c r="AZ15" s="43">
        <f>+'OCT-DEC 2021'!AZ15+'JUL-SEP 2021'!AZ15+'JAN-MAR 2022'!AZ15+'APR-JUN 2022'!AZ15</f>
        <v>0</v>
      </c>
      <c r="BA15" s="44"/>
      <c r="BB15" s="44">
        <f>+'OCT-DEC 2021'!BB15+'JUL-SEP 2021'!BB15+'JAN-MAR 2022'!BB15+'APR-JUN 2022'!BB15</f>
        <v>0</v>
      </c>
      <c r="BC15" s="44"/>
      <c r="BD15" s="44">
        <f t="shared" si="23"/>
        <v>0</v>
      </c>
      <c r="BE15" s="45"/>
      <c r="BF15" s="46">
        <f>+'OCT-DEC 2021'!BF15+'JUL-SEP 2021'!BF15+'JAN-MAR 2022'!BF15+'APR-JUN 2022'!BF15</f>
        <v>0</v>
      </c>
      <c r="BG15" s="44"/>
      <c r="BH15" s="44">
        <f>+'OCT-DEC 2021'!BH15+'JUL-SEP 2021'!BH15+'JAN-MAR 2022'!BH15+'APR-JUN 2022'!BH15</f>
        <v>0</v>
      </c>
      <c r="BI15" s="44"/>
      <c r="BJ15" s="44">
        <f t="shared" si="24"/>
        <v>0</v>
      </c>
      <c r="BK15" s="45"/>
      <c r="BL15" s="137">
        <f t="shared" si="25"/>
        <v>0</v>
      </c>
      <c r="BM15" s="138">
        <f t="shared" si="26"/>
        <v>0</v>
      </c>
      <c r="BN15" s="139">
        <f t="shared" si="27"/>
        <v>0</v>
      </c>
      <c r="BO15" s="41"/>
      <c r="BP15" s="43">
        <f>+'OCT-DEC 2021'!BP15+'JUL-SEP 2021'!BP15+'JAN-MAR 2022'!BP15+'APR-JUN 2022'!BP15</f>
        <v>0</v>
      </c>
      <c r="BQ15" s="44"/>
      <c r="BR15" s="44">
        <f>+'OCT-DEC 2021'!BR15+'JUL-SEP 2021'!BR15+'JAN-MAR 2022'!BR15+'APR-JUN 2022'!BR15</f>
        <v>0</v>
      </c>
      <c r="BS15" s="44"/>
      <c r="BT15" s="44">
        <f t="shared" si="28"/>
        <v>0</v>
      </c>
      <c r="BU15" s="45"/>
      <c r="BV15" s="46">
        <f>+'OCT-DEC 2021'!BV15+'JUL-SEP 2021'!BV15+'JAN-MAR 2022'!BV15+'APR-JUN 2022'!BV15</f>
        <v>0</v>
      </c>
      <c r="BW15" s="44"/>
      <c r="BX15" s="44">
        <f>+'OCT-DEC 2021'!BX15+'JUL-SEP 2021'!BX15+'JAN-MAR 2022'!BX15+'APR-JUN 2022'!BX15</f>
        <v>0</v>
      </c>
      <c r="BY15" s="44"/>
      <c r="BZ15" s="44">
        <f t="shared" si="29"/>
        <v>0</v>
      </c>
      <c r="CA15" s="45"/>
      <c r="CB15" s="137">
        <f t="shared" si="30"/>
        <v>0</v>
      </c>
      <c r="CC15" s="138">
        <f t="shared" si="31"/>
        <v>0</v>
      </c>
      <c r="CD15" s="139">
        <f t="shared" si="32"/>
        <v>0</v>
      </c>
      <c r="CE15" s="41"/>
      <c r="CF15" s="43">
        <f>+'OCT-DEC 2021'!CF15+'JUL-SEP 2021'!CF15+'JAN-MAR 2022'!CF15+'APR-JUN 2022'!CF15</f>
        <v>0</v>
      </c>
      <c r="CG15" s="44"/>
      <c r="CH15" s="44">
        <f>+'OCT-DEC 2021'!CH15+'JUL-SEP 2021'!CH15+'JAN-MAR 2022'!CH15+'APR-JUN 2022'!CH15</f>
        <v>0</v>
      </c>
      <c r="CI15" s="44"/>
      <c r="CJ15" s="44">
        <f t="shared" si="33"/>
        <v>0</v>
      </c>
      <c r="CK15" s="45"/>
      <c r="CL15" s="46">
        <f>+'OCT-DEC 2021'!CL15+'JUL-SEP 2021'!CL15+'JAN-MAR 2022'!CL15+'APR-JUN 2022'!CL15</f>
        <v>0</v>
      </c>
      <c r="CM15" s="44"/>
      <c r="CN15" s="44">
        <f>+'OCT-DEC 2021'!CN15+'JUL-SEP 2021'!CN15+'JAN-MAR 2022'!CN15+'APR-JUN 2022'!CN15</f>
        <v>0</v>
      </c>
      <c r="CO15" s="44"/>
      <c r="CP15" s="44">
        <f t="shared" si="34"/>
        <v>0</v>
      </c>
      <c r="CQ15" s="45"/>
      <c r="CR15" s="137">
        <f t="shared" si="35"/>
        <v>0</v>
      </c>
      <c r="CS15" s="138">
        <f t="shared" si="36"/>
        <v>0</v>
      </c>
      <c r="CT15" s="139">
        <f t="shared" si="37"/>
        <v>0</v>
      </c>
      <c r="CU15" s="41"/>
      <c r="CV15" s="46">
        <f t="shared" si="0"/>
        <v>92860.52</v>
      </c>
      <c r="CW15" s="44"/>
      <c r="CX15" s="44">
        <f t="shared" si="1"/>
        <v>62491.48</v>
      </c>
      <c r="CY15" s="47"/>
      <c r="CZ15" s="44">
        <f t="shared" si="2"/>
        <v>155352</v>
      </c>
      <c r="DA15" s="48"/>
      <c r="DB15" s="46">
        <f t="shared" si="38"/>
        <v>159547.13</v>
      </c>
      <c r="DC15" s="47"/>
      <c r="DD15" s="44">
        <f t="shared" si="39"/>
        <v>345778.7</v>
      </c>
      <c r="DE15" s="47"/>
      <c r="DF15" s="44">
        <f t="shared" si="40"/>
        <v>505325.83</v>
      </c>
      <c r="DG15" s="48"/>
      <c r="DH15" s="174"/>
      <c r="DI15" s="187" t="s">
        <v>5</v>
      </c>
      <c r="DJ15" s="46">
        <f t="shared" si="41"/>
        <v>155352</v>
      </c>
      <c r="DK15" s="44">
        <f t="shared" si="42"/>
        <v>505325.83</v>
      </c>
      <c r="DL15" s="45">
        <f t="shared" si="43"/>
        <v>660677.83000000007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f>SUM(D10:D15)</f>
        <v>206642035.85999998</v>
      </c>
      <c r="E16" s="55">
        <f>+D16/$D$111</f>
        <v>1956.9857172891884</v>
      </c>
      <c r="F16" s="52">
        <f>SUM(F10:F15)</f>
        <v>47073026.37999998</v>
      </c>
      <c r="G16" s="278">
        <f>+F16/$F$111</f>
        <v>2037.9697973850541</v>
      </c>
      <c r="H16" s="52">
        <f>SUM(H10:H15)</f>
        <v>253715062.23999998</v>
      </c>
      <c r="I16" s="56">
        <f>+H16/$H$111</f>
        <v>1971.5211923226357</v>
      </c>
      <c r="J16" s="51">
        <f>SUM(J10:J15)</f>
        <v>101100957.41999999</v>
      </c>
      <c r="K16" s="55">
        <f>+J16/$J$111</f>
        <v>330.70545714444592</v>
      </c>
      <c r="L16" s="52">
        <f>SUM(L10:L15)</f>
        <v>158025703.16999996</v>
      </c>
      <c r="M16" s="278">
        <f>+L16/$L$111</f>
        <v>600.25564896833578</v>
      </c>
      <c r="N16" s="52">
        <f>+J16+L16</f>
        <v>259126660.58999994</v>
      </c>
      <c r="O16" s="56">
        <f>+N16/$N$111</f>
        <v>455.42554547899113</v>
      </c>
      <c r="P16" s="143">
        <f>SUM(P10:P15)</f>
        <v>307742993.27999991</v>
      </c>
      <c r="Q16" s="144">
        <f t="shared" ref="Q16:R16" si="45">SUM(Q10:Q15)</f>
        <v>205098729.54999992</v>
      </c>
      <c r="R16" s="145">
        <f t="shared" si="45"/>
        <v>512841722.8299998</v>
      </c>
      <c r="S16" s="39"/>
      <c r="T16" s="51">
        <f>SUM(T10:T15)</f>
        <v>394295770.56600022</v>
      </c>
      <c r="U16" s="55">
        <f>+T16/$T$111</f>
        <v>2081.1667461878305</v>
      </c>
      <c r="V16" s="52">
        <f>SUM(V10:V15)</f>
        <v>82685763.920000017</v>
      </c>
      <c r="W16" s="55">
        <f>+V16/$V$111</f>
        <v>1802.4144723705726</v>
      </c>
      <c r="X16" s="52">
        <f>SUM(X10:X15)</f>
        <v>476981534.48600024</v>
      </c>
      <c r="Y16" s="56">
        <f>+X16/$X$111</f>
        <v>2026.8279742238701</v>
      </c>
      <c r="Z16" s="54">
        <f>SUM(Z10:Z15)</f>
        <v>262322127.85100004</v>
      </c>
      <c r="AA16" s="55">
        <f>+Z16/$Z$111</f>
        <v>276.8892724759603</v>
      </c>
      <c r="AB16" s="52">
        <f>SUM(AB10:AB15)</f>
        <v>152067164.96600002</v>
      </c>
      <c r="AC16" s="55">
        <f>+AB16/$AB$111</f>
        <v>421.95870228977986</v>
      </c>
      <c r="AD16" s="52">
        <f>SUM(AD10:AD15)</f>
        <v>414389292.81700009</v>
      </c>
      <c r="AE16" s="55">
        <f>+AD16/$AD$111</f>
        <v>316.86613498739086</v>
      </c>
      <c r="AF16" s="143">
        <f>SUM(AF10:AF15)</f>
        <v>656617898.41700029</v>
      </c>
      <c r="AG16" s="144">
        <f t="shared" ref="AG16:AH16" si="46">SUM(AG10:AG15)</f>
        <v>234752928.88600004</v>
      </c>
      <c r="AH16" s="145">
        <f t="shared" si="46"/>
        <v>891370827.30300033</v>
      </c>
      <c r="AI16" s="41"/>
      <c r="AJ16" s="51">
        <f>SUM(AJ10:AJ15)</f>
        <v>133462597.23970538</v>
      </c>
      <c r="AK16" s="55">
        <f>+AJ16/$AJ$111</f>
        <v>2117.1097277872045</v>
      </c>
      <c r="AL16" s="52">
        <f>SUM(AL10:AL15)</f>
        <v>38646626.443921074</v>
      </c>
      <c r="AM16" s="55">
        <f>+AL16/$AL$111</f>
        <v>2225.4190051779956</v>
      </c>
      <c r="AN16" s="52">
        <f>SUM(AN10:AN15)</f>
        <v>172109223.68362647</v>
      </c>
      <c r="AO16" s="56">
        <f>+AN16/$AN$111</f>
        <v>2140.5022471410898</v>
      </c>
      <c r="AP16" s="54">
        <f>SUM(AP10:AP15)</f>
        <v>46238115.742875449</v>
      </c>
      <c r="AQ16" s="55">
        <f>+AP16/$AP$111</f>
        <v>326.91437762747955</v>
      </c>
      <c r="AR16" s="52">
        <f>SUM(AR10:AR15)</f>
        <v>74879452.867641523</v>
      </c>
      <c r="AS16" s="55">
        <f>+AR16/$AR$111</f>
        <v>543.55398099319484</v>
      </c>
      <c r="AT16" s="52">
        <f>SUM(AT10:AT15)</f>
        <v>121117568.61051697</v>
      </c>
      <c r="AU16" s="56">
        <f>+AT16/$AT$111</f>
        <v>433.80684108538759</v>
      </c>
      <c r="AV16" s="143">
        <f>SUM(AV10:AV15)</f>
        <v>179700712.98258081</v>
      </c>
      <c r="AW16" s="144">
        <f t="shared" ref="AW16" si="47">SUM(AW10:AW15)</f>
        <v>113526079.31156261</v>
      </c>
      <c r="AX16" s="145">
        <f t="shared" ref="AX16" si="48">SUM(AX10:AX15)</f>
        <v>293226792.29414338</v>
      </c>
      <c r="AY16" s="41"/>
      <c r="AZ16" s="51">
        <f>SUM(AZ10:AZ15)</f>
        <v>222604755.10694</v>
      </c>
      <c r="BA16" s="55">
        <f>+AZ16/$AZ$111</f>
        <v>2028.548107338886</v>
      </c>
      <c r="BB16" s="52">
        <f>SUM(BB10:BB15)</f>
        <v>43292815.403059803</v>
      </c>
      <c r="BC16" s="55">
        <f>+BB16/$BB$111</f>
        <v>1642.8040603749023</v>
      </c>
      <c r="BD16" s="52">
        <f>SUM(BD10:BD15)</f>
        <v>265897570.50999981</v>
      </c>
      <c r="BE16" s="56">
        <f>+BD16/$BD$111</f>
        <v>1953.8505721255929</v>
      </c>
      <c r="BF16" s="54">
        <f>SUM(BF10:BF15)</f>
        <v>166874546.98087201</v>
      </c>
      <c r="BG16" s="55">
        <f>+BF16/$BF$111</f>
        <v>287.6978711262995</v>
      </c>
      <c r="BH16" s="54">
        <f>SUM(BH10:BH15)</f>
        <v>130522850.34912801</v>
      </c>
      <c r="BI16" s="55">
        <f>+BH16/$BH$111</f>
        <v>489.57757545536998</v>
      </c>
      <c r="BJ16" s="54">
        <f>SUM(BJ10:BJ15)</f>
        <v>297397397.33000004</v>
      </c>
      <c r="BK16" s="56">
        <f>+BJ16/$BJ$111</f>
        <v>351.26907674717739</v>
      </c>
      <c r="BL16" s="143">
        <f>SUM(BL10:BL15)</f>
        <v>389479302.08781201</v>
      </c>
      <c r="BM16" s="144">
        <f t="shared" ref="BM16" si="49">SUM(BM10:BM15)</f>
        <v>173815665.75218782</v>
      </c>
      <c r="BN16" s="145">
        <f t="shared" ref="BN16" si="50">SUM(BN10:BN15)</f>
        <v>563294967.83999979</v>
      </c>
      <c r="BO16" s="41"/>
      <c r="BP16" s="51">
        <f>SUM(BP10:BP15)</f>
        <v>156133595.7299999</v>
      </c>
      <c r="BQ16" s="55">
        <f>+BP16/$BP$111</f>
        <v>1800.1844270857341</v>
      </c>
      <c r="BR16" s="52">
        <f>SUM(BR10:BR15)</f>
        <v>20222639.779999945</v>
      </c>
      <c r="BS16" s="55">
        <f>+BR16/$BR$111</f>
        <v>1253.2622570649446</v>
      </c>
      <c r="BT16" s="52">
        <f>SUM(BT10:BT15)</f>
        <v>176356235.50999987</v>
      </c>
      <c r="BU16" s="56">
        <f>+BT16/$BT$111</f>
        <v>1714.3935481393619</v>
      </c>
      <c r="BV16" s="54">
        <f>SUM(BV10:BV15)</f>
        <v>55482860.570000082</v>
      </c>
      <c r="BW16" s="55">
        <f>+BV16/$BV$111</f>
        <v>206.75173024538421</v>
      </c>
      <c r="BX16" s="52">
        <f>SUM(BX10:BX15)</f>
        <v>84504388.649999917</v>
      </c>
      <c r="BY16" s="55">
        <f>+BX16/$BX$111</f>
        <v>496.40718930635791</v>
      </c>
      <c r="BZ16" s="52">
        <f>SUM(BZ10:BZ15)</f>
        <v>139987249.22</v>
      </c>
      <c r="CA16" s="56">
        <f>+BZ16/$BZ$111</f>
        <v>319.17783522995438</v>
      </c>
      <c r="CB16" s="143">
        <f>SUM(CB10:CB15)</f>
        <v>211616456.29999998</v>
      </c>
      <c r="CC16" s="144">
        <f t="shared" ref="CC16" si="51">SUM(CC10:CC15)</f>
        <v>104727028.42999986</v>
      </c>
      <c r="CD16" s="145">
        <f t="shared" ref="CD16" si="52">SUM(CD10:CD15)</f>
        <v>316343484.72999984</v>
      </c>
      <c r="CE16" s="41"/>
      <c r="CF16" s="51">
        <f>SUM(CF10:CF15)</f>
        <v>238223287.21958101</v>
      </c>
      <c r="CG16" s="55">
        <f>+CF16/$CF$111</f>
        <v>1902.1645764031764</v>
      </c>
      <c r="CH16" s="52">
        <f>SUM(CH10:CH15)</f>
        <v>43389703.120418601</v>
      </c>
      <c r="CI16" s="55">
        <f>+CH16/$CH$111</f>
        <v>2008.1317684277597</v>
      </c>
      <c r="CJ16" s="52">
        <f>SUM(CJ10:CJ15)</f>
        <v>281612990.33999962</v>
      </c>
      <c r="CK16" s="56">
        <f>+CJ16/$CJ$111</f>
        <v>1917.7567526303219</v>
      </c>
      <c r="CL16" s="54">
        <f>SUM(CL10:CL15)</f>
        <v>130983802.499946</v>
      </c>
      <c r="CM16" s="55">
        <f>+CL16/$CL$111</f>
        <v>244.08087063781187</v>
      </c>
      <c r="CN16" s="54">
        <f>SUM(CN10:CN15)</f>
        <v>121867729.610054</v>
      </c>
      <c r="CO16" s="55">
        <f>+CN16/$CN$111</f>
        <v>379.39849760144824</v>
      </c>
      <c r="CP16" s="54">
        <f>SUM(CP10:CP15)</f>
        <v>252851532.11000001</v>
      </c>
      <c r="CQ16" s="56">
        <f>+CP16/$CP$111</f>
        <v>294.7489107820212</v>
      </c>
      <c r="CR16" s="143">
        <f>SUM(CR10:CR15)</f>
        <v>369207089.71952701</v>
      </c>
      <c r="CS16" s="144">
        <f t="shared" ref="CS16" si="53">SUM(CS10:CS15)</f>
        <v>165257432.73047259</v>
      </c>
      <c r="CT16" s="145">
        <f t="shared" ref="CT16" si="54">SUM(CT10:CT15)</f>
        <v>534464522.44999957</v>
      </c>
      <c r="CU16" s="41"/>
      <c r="CV16" s="54">
        <f>SUM(CV10:CV15)</f>
        <v>1351362041.7222266</v>
      </c>
      <c r="CW16" s="55">
        <f>+CV16/$CV$111</f>
        <v>1987.8905639804627</v>
      </c>
      <c r="CX16" s="52">
        <f>SUM(CX10:CX15)</f>
        <v>275310575.04739946</v>
      </c>
      <c r="CY16" s="55">
        <f>+CX16/$CX$111</f>
        <v>1830.0965536437627</v>
      </c>
      <c r="CZ16" s="52">
        <f t="shared" si="2"/>
        <v>1626672616.7696261</v>
      </c>
      <c r="DA16" s="56">
        <f>+CZ16/CZ111</f>
        <v>1959.2988667861828</v>
      </c>
      <c r="DB16" s="54">
        <f>SUM(DB10:DB15)</f>
        <v>763002411.06469357</v>
      </c>
      <c r="DC16" s="55">
        <f>+DB16/$DB$111</f>
        <v>274.50365940092684</v>
      </c>
      <c r="DD16" s="52">
        <f>SUM(DD10:DD15)</f>
        <v>721867289.61282361</v>
      </c>
      <c r="DE16" s="55">
        <f>+DD16/$DD$111</f>
        <v>475.08303280638359</v>
      </c>
      <c r="DF16" s="52">
        <f>SUM(DF10:DF15)</f>
        <v>1484869700.6775169</v>
      </c>
      <c r="DG16" s="56">
        <f>+DF16/$DF$111</f>
        <v>345.3967714262526</v>
      </c>
      <c r="DH16" s="175"/>
      <c r="DI16" s="187" t="s">
        <v>92</v>
      </c>
      <c r="DJ16" s="54">
        <f>SUM(DJ10:DJ15)</f>
        <v>1626672616.7696261</v>
      </c>
      <c r="DK16" s="52">
        <f>SUM(DK10:DK15)</f>
        <v>1484869700.6775169</v>
      </c>
      <c r="DL16" s="53">
        <f>SUM(DL10:DL15)</f>
        <v>3111542317.4471431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3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7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3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7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3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7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7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f>+'APR-JUN 2022'!D20+'JAN-MAR 2022'!D20+'JUL-SEP 2021'!D20+'OCT-DEC 2021'!D20</f>
        <v>0</v>
      </c>
      <c r="E20" s="47">
        <f t="shared" ref="E20:E63" si="55">+D20/$D$111</f>
        <v>0</v>
      </c>
      <c r="F20" s="44">
        <f>+'APR-JUN 2022'!F20+'JAN-MAR 2022'!F20+'JUL-SEP 2021'!F20+'OCT-DEC 2021'!F20</f>
        <v>0</v>
      </c>
      <c r="G20" s="47">
        <f t="shared" ref="G20:G63" si="56">+F20/$F$111</f>
        <v>0</v>
      </c>
      <c r="H20" s="44">
        <f t="shared" ref="H20:H60" si="57">+D20+F20</f>
        <v>0</v>
      </c>
      <c r="I20" s="48">
        <f t="shared" ref="I20:I63" si="58">+H20/$H$111</f>
        <v>0</v>
      </c>
      <c r="J20" s="43">
        <f>+'APR-JUN 2022'!J20+'JAN-MAR 2022'!J20+'JUL-SEP 2021'!J20+'OCT-DEC 2021'!J20</f>
        <v>0</v>
      </c>
      <c r="K20" s="47">
        <f t="shared" ref="K20:K63" si="59">+J20/$J$111</f>
        <v>0</v>
      </c>
      <c r="L20" s="44">
        <f>+'APR-JUN 2022'!L20+'JAN-MAR 2022'!L20+'JUL-SEP 2021'!L20+'OCT-DEC 2021'!L20</f>
        <v>0</v>
      </c>
      <c r="M20" s="47">
        <f t="shared" ref="M20:M63" si="60">+L20/$L$111</f>
        <v>0</v>
      </c>
      <c r="N20" s="44">
        <f t="shared" ref="N20:N62" si="61">+J20+L20</f>
        <v>0</v>
      </c>
      <c r="O20" s="48">
        <f t="shared" ref="O20:O63" si="62">+N20/$N$111</f>
        <v>0</v>
      </c>
      <c r="P20" s="137">
        <f t="shared" ref="P20:P60" si="63">+D20+J20</f>
        <v>0</v>
      </c>
      <c r="Q20" s="138">
        <f t="shared" ref="Q20:Q60" si="64">+F20+L20</f>
        <v>0</v>
      </c>
      <c r="R20" s="139">
        <f t="shared" ref="R20:R60" si="65">+P20+Q20</f>
        <v>0</v>
      </c>
      <c r="S20" s="39"/>
      <c r="T20" s="43">
        <f>+'APR-JUN 2022'!T20+'JAN-MAR 2022'!T20+'JUL-SEP 2021'!T20+'OCT-DEC 2021'!T20</f>
        <v>789347.90834600478</v>
      </c>
      <c r="U20" s="47">
        <f t="shared" ref="U20:U63" si="66">+T20/$T$111</f>
        <v>4.1663257398487525</v>
      </c>
      <c r="V20" s="44">
        <f>+'APR-JUN 2022'!V20+'JAN-MAR 2022'!V20+'JUL-SEP 2021'!V20+'OCT-DEC 2021'!V20</f>
        <v>18221.796606487605</v>
      </c>
      <c r="W20" s="47">
        <f t="shared" ref="W20:W63" si="67">+V20/$V$111</f>
        <v>0.39720537561825842</v>
      </c>
      <c r="X20" s="44">
        <f t="shared" ref="X20:X60" si="68">+T20+V20</f>
        <v>807569.70495249238</v>
      </c>
      <c r="Y20" s="48">
        <f t="shared" ref="Y20:Y63" si="69">+X20/$X$111</f>
        <v>3.4315895916123145</v>
      </c>
      <c r="Z20" s="46">
        <f>+'APR-JUN 2022'!Z20+'JAN-MAR 2022'!Z20+'JUL-SEP 2021'!Z20+'OCT-DEC 2021'!Z20</f>
        <v>0</v>
      </c>
      <c r="AA20" s="47">
        <f t="shared" ref="AA20:AA63" si="70">+Z20/$Z$111</f>
        <v>0</v>
      </c>
      <c r="AB20" s="44">
        <f>+'APR-JUN 2022'!AB20+'JAN-MAR 2022'!AB20+'JUL-SEP 2021'!AB20+'OCT-DEC 2021'!AB20</f>
        <v>0</v>
      </c>
      <c r="AC20" s="47">
        <f t="shared" ref="AC20:AC63" si="71">+AB20/$AB$111</f>
        <v>0</v>
      </c>
      <c r="AD20" s="44">
        <f t="shared" ref="AD20:AD60" si="72">+Z20+AB20</f>
        <v>0</v>
      </c>
      <c r="AE20" s="48">
        <f t="shared" ref="AE20:AE63" si="73">+AD20/$AD$111</f>
        <v>0</v>
      </c>
      <c r="AF20" s="137">
        <f t="shared" ref="AF20:AF60" si="74">+T20+Z20</f>
        <v>789347.90834600478</v>
      </c>
      <c r="AG20" s="138">
        <f t="shared" ref="AG20:AG60" si="75">+V20+AB20</f>
        <v>18221.796606487605</v>
      </c>
      <c r="AH20" s="139">
        <f t="shared" ref="AH20:AH60" si="76">+AF20+AG20</f>
        <v>807569.70495249238</v>
      </c>
      <c r="AI20" s="41"/>
      <c r="AJ20" s="43">
        <f>+'OCT-DEC 2021'!AJ20+'JUL-SEP 2021'!AJ20+'JAN-MAR 2022'!AJ20+'APR-JUN 2022'!AJ20</f>
        <v>62271.367008384535</v>
      </c>
      <c r="AK20" s="47">
        <f t="shared" ref="AK20:AK63" si="77">+AJ20/$AJ$111</f>
        <v>0.98780721777259728</v>
      </c>
      <c r="AL20" s="44">
        <f>+'OCT-DEC 2021'!AL20+'JUL-SEP 2021'!AL20+'JAN-MAR 2022'!AL20+'APR-JUN 2022'!AL20</f>
        <v>3970.8583572729913</v>
      </c>
      <c r="AM20" s="47">
        <f t="shared" ref="AM20:AM63" si="78">+AL20/$AL$111</f>
        <v>0.22865705155320692</v>
      </c>
      <c r="AN20" s="44">
        <f t="shared" ref="AN20:AN60" si="79">+AJ20+AL20</f>
        <v>66242.225365657534</v>
      </c>
      <c r="AO20" s="48">
        <f t="shared" ref="AO20:AO63" si="80">+AN20/$AN$111</f>
        <v>0.82384679458818411</v>
      </c>
      <c r="AP20" s="46">
        <f>+'OCT-DEC 2021'!AP20+'JUL-SEP 2021'!AP20+'JAN-MAR 2022'!AP20+'APR-JUN 2022'!AP20</f>
        <v>0</v>
      </c>
      <c r="AQ20" s="47">
        <f t="shared" ref="AQ20:AQ63" si="81">+AP20/$AP$111</f>
        <v>0</v>
      </c>
      <c r="AR20" s="44">
        <f>+'OCT-DEC 2021'!AR20+'JUL-SEP 2021'!AR20+'JAN-MAR 2022'!AR20+'APR-JUN 2022'!AR20</f>
        <v>0</v>
      </c>
      <c r="AS20" s="47">
        <f t="shared" ref="AS20:AS63" si="82">+AR20/$AR$111</f>
        <v>0</v>
      </c>
      <c r="AT20" s="44">
        <f t="shared" ref="AT20:AT60" si="83">+AP20+AR20</f>
        <v>0</v>
      </c>
      <c r="AU20" s="48">
        <f t="shared" ref="AU20:AU63" si="84">+AT20/$AT$111</f>
        <v>0</v>
      </c>
      <c r="AV20" s="137">
        <f t="shared" ref="AV20:AV60" si="85">+AJ20+AP20</f>
        <v>62271.367008384535</v>
      </c>
      <c r="AW20" s="138">
        <f t="shared" ref="AW20:AW60" si="86">+AL20+AR20</f>
        <v>3970.8583572729913</v>
      </c>
      <c r="AX20" s="139">
        <f t="shared" ref="AX20:AX60" si="87">+AV20+AW20</f>
        <v>66242.225365657534</v>
      </c>
      <c r="AY20" s="41"/>
      <c r="AZ20" s="43">
        <f>+'OCT-DEC 2021'!AZ20+'JUL-SEP 2021'!AZ20+'JAN-MAR 2022'!AZ20+'APR-JUN 2022'!AZ20</f>
        <v>50349.316151674509</v>
      </c>
      <c r="BA20" s="47">
        <f t="shared" ref="BA20:BA63" si="88">+AZ20/$AZ$111</f>
        <v>0.45882222927457272</v>
      </c>
      <c r="BB20" s="44">
        <f>+'OCT-DEC 2021'!BB20+'JUL-SEP 2021'!BB20+'JAN-MAR 2022'!BB20+'APR-JUN 2022'!BB20</f>
        <v>806.85262878951335</v>
      </c>
      <c r="BC20" s="47">
        <f t="shared" ref="BC20:BC26" si="89">+BB20/$BB$111</f>
        <v>3.0617107304273264E-2</v>
      </c>
      <c r="BD20" s="44">
        <f t="shared" ref="BD20:BD60" si="90">+AZ20+BB20</f>
        <v>51156.168780464024</v>
      </c>
      <c r="BE20" s="48">
        <f t="shared" ref="BE20:BE32" si="91">+BD20/$BD$111</f>
        <v>0.37590230496560356</v>
      </c>
      <c r="BF20" s="46">
        <f>+'OCT-DEC 2021'!BF20+'JUL-SEP 2021'!BF20+'JAN-MAR 2022'!BF20+'APR-JUN 2022'!BF20</f>
        <v>0</v>
      </c>
      <c r="BG20" s="47">
        <f t="shared" ref="BG20:BG32" si="92">+BF20/$BF$111</f>
        <v>0</v>
      </c>
      <c r="BH20" s="44">
        <f>+'OCT-DEC 2021'!BH20+'JUL-SEP 2021'!BH20+'JAN-MAR 2022'!BH20+'APR-JUN 2022'!BH20</f>
        <v>0</v>
      </c>
      <c r="BI20" s="47">
        <f t="shared" ref="BI20:BI32" si="93">+BH20/$BH$111</f>
        <v>0</v>
      </c>
      <c r="BJ20" s="44">
        <f t="shared" ref="BJ20:BJ60" si="94">+BF20+BH20</f>
        <v>0</v>
      </c>
      <c r="BK20" s="48">
        <f t="shared" ref="BK20:BK42" si="95">+BJ20/$BJ$111</f>
        <v>0</v>
      </c>
      <c r="BL20" s="137">
        <f t="shared" ref="BL20:BL60" si="96">+AZ20+BF20</f>
        <v>50349.316151674509</v>
      </c>
      <c r="BM20" s="138">
        <f t="shared" ref="BM20:BM60" si="97">+BB20+BH20</f>
        <v>806.85262878951335</v>
      </c>
      <c r="BN20" s="139">
        <f t="shared" ref="BN20:BN60" si="98">+BL20+BM20</f>
        <v>51156.168780464024</v>
      </c>
      <c r="BO20" s="41"/>
      <c r="BP20" s="43">
        <f>+'OCT-DEC 2021'!BP20+'JUL-SEP 2021'!BP20+'JAN-MAR 2022'!BP20+'APR-JUN 2022'!BP20</f>
        <v>65155.609792417628</v>
      </c>
      <c r="BQ20" s="47">
        <f t="shared" ref="BQ20:BQ32" si="99">+BP20/$BP$111</f>
        <v>0.7512291863720153</v>
      </c>
      <c r="BR20" s="44">
        <f>+'OCT-DEC 2021'!BR20+'JUL-SEP 2021'!BR20+'JAN-MAR 2022'!BR20+'APR-JUN 2022'!BR20</f>
        <v>2102.9468617650114</v>
      </c>
      <c r="BS20" s="47">
        <f t="shared" ref="BS20:BS32" si="100">+BR20/$BR$111</f>
        <v>0.13032640442272009</v>
      </c>
      <c r="BT20" s="44">
        <f t="shared" ref="BT20:BT60" si="101">+BP20+BR20</f>
        <v>67258.556654182641</v>
      </c>
      <c r="BU20" s="48">
        <f t="shared" ref="BU20:BU33" si="102">+BT20/$BT$111</f>
        <v>0.65383361836705911</v>
      </c>
      <c r="BV20" s="46">
        <f>+'OCT-DEC 2021'!BV20+'JUL-SEP 2021'!BV20+'JAN-MAR 2022'!BV20+'APR-JUN 2022'!BV20</f>
        <v>0</v>
      </c>
      <c r="BW20" s="47">
        <f t="shared" ref="BW20:BW63" si="103">+BV20/$BV$111</f>
        <v>0</v>
      </c>
      <c r="BX20" s="44">
        <f>+'OCT-DEC 2021'!BX20+'JUL-SEP 2021'!BX20+'JAN-MAR 2022'!BX20+'APR-JUN 2022'!BX20</f>
        <v>0</v>
      </c>
      <c r="BY20" s="47">
        <f t="shared" ref="BY20:BY63" si="104">+BX20/$BX$111</f>
        <v>0</v>
      </c>
      <c r="BZ20" s="44">
        <f t="shared" ref="BZ20:BZ60" si="105">+BV20+BX20</f>
        <v>0</v>
      </c>
      <c r="CA20" s="48">
        <f t="shared" ref="CA20:CA63" si="106">+BZ20/$BZ$111</f>
        <v>0</v>
      </c>
      <c r="CB20" s="137">
        <f t="shared" ref="CB20:CB60" si="107">+BP20+BV20</f>
        <v>65155.609792417628</v>
      </c>
      <c r="CC20" s="138">
        <f t="shared" ref="CC20:CC60" si="108">+BR20+BX20</f>
        <v>2102.9468617650114</v>
      </c>
      <c r="CD20" s="139">
        <f t="shared" ref="CD20:CD60" si="109">+CB20+CC20</f>
        <v>67258.556654182641</v>
      </c>
      <c r="CE20" s="41"/>
      <c r="CF20" s="43">
        <f>+'OCT-DEC 2021'!CF20+'JUL-SEP 2021'!CF20+'JAN-MAR 2022'!CF20+'APR-JUN 2022'!CF20</f>
        <v>180886.13198928704</v>
      </c>
      <c r="CG20" s="47">
        <f t="shared" ref="CG20:CG63" si="110">+CF20/$CF$111</f>
        <v>1.4443390343928124</v>
      </c>
      <c r="CH20" s="44">
        <f>+'OCT-DEC 2021'!CH20+'JUL-SEP 2021'!CH20+'JAN-MAR 2022'!CH20+'APR-JUN 2022'!CH20</f>
        <v>4605.8951163238889</v>
      </c>
      <c r="CI20" s="47">
        <f t="shared" ref="CI20:CI63" si="111">+CH20/$CH$111</f>
        <v>0.21316680318063078</v>
      </c>
      <c r="CJ20" s="44">
        <f t="shared" ref="CJ20:CJ60" si="112">+CF20+CH20</f>
        <v>185492.02710561093</v>
      </c>
      <c r="CK20" s="48">
        <f t="shared" ref="CK20:CK63" si="113">+CJ20/$CJ$111</f>
        <v>1.2631824516027848</v>
      </c>
      <c r="CL20" s="46">
        <f>+'OCT-DEC 2021'!CL20+'JUL-SEP 2021'!CL20+'JAN-MAR 2022'!CL20+'APR-JUN 2022'!CL20</f>
        <v>0</v>
      </c>
      <c r="CM20" s="47">
        <f t="shared" ref="CM20:CM63" si="114">+CL20/$CL$111</f>
        <v>0</v>
      </c>
      <c r="CN20" s="44">
        <f>+'OCT-DEC 2021'!CN20+'JUL-SEP 2021'!CN20+'JAN-MAR 2022'!CN20+'APR-JUN 2022'!CN20</f>
        <v>0</v>
      </c>
      <c r="CO20" s="47">
        <f t="shared" ref="CO20:CO63" si="115">+CN20/$CN$111</f>
        <v>0</v>
      </c>
      <c r="CP20" s="44">
        <f t="shared" ref="CP20:CP60" si="116">+CL20+CN20</f>
        <v>0</v>
      </c>
      <c r="CQ20" s="48">
        <f t="shared" ref="CQ20:CQ63" si="117">+CP20/$CP$111</f>
        <v>0</v>
      </c>
      <c r="CR20" s="137">
        <f t="shared" ref="CR20:CR60" si="118">+CF20+CL20</f>
        <v>180886.13198928704</v>
      </c>
      <c r="CS20" s="138">
        <f t="shared" ref="CS20:CS60" si="119">+CH20+CN20</f>
        <v>4605.8951163238889</v>
      </c>
      <c r="CT20" s="139">
        <f t="shared" ref="CT20:CT60" si="120">+CR20+CS20</f>
        <v>185492.02710561093</v>
      </c>
      <c r="CU20" s="41"/>
      <c r="CV20" s="46">
        <f t="shared" ref="CV20:CV60" si="121">+D20+T20+AJ20+AZ20+BP20+CF20</f>
        <v>1148010.3332877685</v>
      </c>
      <c r="CW20" s="47">
        <f t="shared" ref="CW20:CW54" si="122">+CV20/$CV$111</f>
        <v>1.6887546330562926</v>
      </c>
      <c r="CX20" s="47">
        <f t="shared" ref="CX20:CX60" si="123">+F20+V20+AL20+BB20+BR20+CH20</f>
        <v>29708.349570639013</v>
      </c>
      <c r="CY20" s="47">
        <f t="shared" ref="CY20:CY54" si="124">+CX20/$CX$111</f>
        <v>0.19748296321094833</v>
      </c>
      <c r="CZ20" s="44">
        <f t="shared" ref="CZ20:CZ63" si="125">+CV20+CX20</f>
        <v>1177718.6828584075</v>
      </c>
      <c r="DA20" s="48">
        <f t="shared" ref="DA20:DA54" si="126">+CZ20/$CZ$111</f>
        <v>1.4185416640871558</v>
      </c>
      <c r="DB20" s="46">
        <f t="shared" ref="DB20:DB60" si="127">+J20+Z20+AP20+BF20+BV20+CL20</f>
        <v>0</v>
      </c>
      <c r="DC20" s="47">
        <f t="shared" ref="DC20:DC54" si="128">+DB20/$DB$111</f>
        <v>0</v>
      </c>
      <c r="DD20" s="44">
        <f t="shared" ref="DD20:DD60" si="129">+L20+AB20+AR20+BH20+BX20+CN20</f>
        <v>0</v>
      </c>
      <c r="DE20" s="47">
        <f t="shared" ref="DE20:DE54" si="130">+DD20/$DD$111</f>
        <v>0</v>
      </c>
      <c r="DF20" s="44">
        <f t="shared" ref="DF20:DF60" si="131">+DB20+DD20</f>
        <v>0</v>
      </c>
      <c r="DG20" s="48">
        <f t="shared" ref="DG20:DG54" si="132">+DF20/$DF$111</f>
        <v>0</v>
      </c>
      <c r="DH20" s="174"/>
      <c r="DI20" s="187" t="s">
        <v>19</v>
      </c>
      <c r="DJ20" s="46">
        <f t="shared" ref="DJ20:DJ55" si="133">+CZ20</f>
        <v>1177718.6828584075</v>
      </c>
      <c r="DK20" s="44">
        <f t="shared" ref="DK20:DK60" si="134">+DF20</f>
        <v>0</v>
      </c>
      <c r="DL20" s="45">
        <f t="shared" ref="DL20:DL62" si="135">+DJ20+DK20</f>
        <v>1177718.6828584075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f>+'APR-JUN 2022'!D21+'JAN-MAR 2022'!D21+'JUL-SEP 2021'!D21+'OCT-DEC 2021'!D21</f>
        <v>1223626.0899999999</v>
      </c>
      <c r="E21" s="47">
        <f t="shared" si="55"/>
        <v>11.588246173952571</v>
      </c>
      <c r="F21" s="44">
        <f>+'APR-JUN 2022'!F21+'JAN-MAR 2022'!F21+'JUL-SEP 2021'!F21+'OCT-DEC 2021'!F21</f>
        <v>1535085.11</v>
      </c>
      <c r="G21" s="47">
        <f t="shared" si="56"/>
        <v>66.459654948480392</v>
      </c>
      <c r="H21" s="44">
        <f t="shared" si="57"/>
        <v>2758711.2</v>
      </c>
      <c r="I21" s="48">
        <f t="shared" si="58"/>
        <v>21.436873105913438</v>
      </c>
      <c r="J21" s="43">
        <f>+'APR-JUN 2022'!J21+'JAN-MAR 2022'!J21+'JUL-SEP 2021'!J21+'OCT-DEC 2021'!J21</f>
        <v>1427156.01</v>
      </c>
      <c r="K21" s="47">
        <f t="shared" si="59"/>
        <v>4.6682869554124293</v>
      </c>
      <c r="L21" s="44">
        <f>+'APR-JUN 2022'!L21+'JAN-MAR 2022'!L21+'JUL-SEP 2021'!L21+'OCT-DEC 2021'!L21</f>
        <v>5622252.7300000004</v>
      </c>
      <c r="M21" s="47">
        <f t="shared" si="60"/>
        <v>21.355949655099067</v>
      </c>
      <c r="N21" s="44">
        <f t="shared" si="61"/>
        <v>7049408.7400000002</v>
      </c>
      <c r="O21" s="48">
        <f t="shared" si="62"/>
        <v>12.389619861611278</v>
      </c>
      <c r="P21" s="137">
        <f t="shared" si="63"/>
        <v>2650782.0999999996</v>
      </c>
      <c r="Q21" s="138">
        <f t="shared" si="64"/>
        <v>7157337.8400000008</v>
      </c>
      <c r="R21" s="139">
        <f t="shared" si="65"/>
        <v>9808119.9400000013</v>
      </c>
      <c r="S21" s="39"/>
      <c r="T21" s="43">
        <f>+'APR-JUN 2022'!T21+'JAN-MAR 2022'!T21+'JUL-SEP 2021'!T21+'OCT-DEC 2021'!T21</f>
        <v>1359899.274285858</v>
      </c>
      <c r="U21" s="47">
        <f t="shared" si="66"/>
        <v>7.1778024495318675</v>
      </c>
      <c r="V21" s="44">
        <f>+'APR-JUN 2022'!V21+'JAN-MAR 2022'!V21+'JUL-SEP 2021'!V21+'OCT-DEC 2021'!V21</f>
        <v>3444172.587946008</v>
      </c>
      <c r="W21" s="47">
        <f t="shared" si="67"/>
        <v>75.077331617351675</v>
      </c>
      <c r="X21" s="44">
        <f t="shared" si="68"/>
        <v>4804071.8622318655</v>
      </c>
      <c r="Y21" s="48">
        <f t="shared" si="69"/>
        <v>20.413845267712553</v>
      </c>
      <c r="Z21" s="46">
        <f>+'APR-JUN 2022'!Z21+'JAN-MAR 2022'!Z21+'JUL-SEP 2021'!Z21+'OCT-DEC 2021'!Z21</f>
        <v>2557949.6594912973</v>
      </c>
      <c r="AA21" s="47">
        <f t="shared" si="70"/>
        <v>2.6999964739877953</v>
      </c>
      <c r="AB21" s="44">
        <f>+'APR-JUN 2022'!AB21+'JAN-MAR 2022'!AB21+'JUL-SEP 2021'!AB21+'OCT-DEC 2021'!AB21</f>
        <v>5185626.6673024055</v>
      </c>
      <c r="AC21" s="47">
        <f t="shared" si="71"/>
        <v>14.389170072207438</v>
      </c>
      <c r="AD21" s="44">
        <f t="shared" si="72"/>
        <v>7743576.3267937023</v>
      </c>
      <c r="AE21" s="48">
        <f t="shared" si="73"/>
        <v>5.9211884674215138</v>
      </c>
      <c r="AF21" s="137">
        <f t="shared" si="74"/>
        <v>3917848.9337771554</v>
      </c>
      <c r="AG21" s="138">
        <f t="shared" si="75"/>
        <v>8629799.2552484125</v>
      </c>
      <c r="AH21" s="139">
        <f t="shared" si="76"/>
        <v>12547648.189025568</v>
      </c>
      <c r="AI21" s="41"/>
      <c r="AJ21" s="43">
        <f>+'OCT-DEC 2021'!AJ21+'JUL-SEP 2021'!AJ21+'JAN-MAR 2022'!AJ21+'APR-JUN 2022'!AJ21</f>
        <v>1110716.2742838738</v>
      </c>
      <c r="AK21" s="47">
        <f t="shared" si="77"/>
        <v>17.61923023927465</v>
      </c>
      <c r="AL21" s="44">
        <f>+'OCT-DEC 2021'!AL21+'JUL-SEP 2021'!AL21+'JAN-MAR 2022'!AL21+'APR-JUN 2022'!AL21</f>
        <v>1137924.4228378625</v>
      </c>
      <c r="AM21" s="47">
        <f t="shared" si="78"/>
        <v>65.525994635371561</v>
      </c>
      <c r="AN21" s="44">
        <f t="shared" si="79"/>
        <v>2248640.6971217366</v>
      </c>
      <c r="AO21" s="48">
        <f t="shared" si="80"/>
        <v>27.966080853689235</v>
      </c>
      <c r="AP21" s="46">
        <f>+'OCT-DEC 2021'!AP21+'JUL-SEP 2021'!AP21+'JAN-MAR 2022'!AP21+'APR-JUN 2022'!AP21</f>
        <v>1167458.912706417</v>
      </c>
      <c r="AQ21" s="47">
        <f t="shared" si="81"/>
        <v>8.2542097081860391</v>
      </c>
      <c r="AR21" s="44">
        <f>+'OCT-DEC 2021'!AR21+'JUL-SEP 2021'!AR21+'JAN-MAR 2022'!AR21+'APR-JUN 2022'!AR21</f>
        <v>4377477.2249692958</v>
      </c>
      <c r="AS21" s="47">
        <f t="shared" si="82"/>
        <v>31.776342924740277</v>
      </c>
      <c r="AT21" s="44">
        <f t="shared" si="83"/>
        <v>5544936.1376757128</v>
      </c>
      <c r="AU21" s="48">
        <f t="shared" si="84"/>
        <v>19.860299851630614</v>
      </c>
      <c r="AV21" s="137">
        <f t="shared" si="85"/>
        <v>2278175.1869902909</v>
      </c>
      <c r="AW21" s="138">
        <f t="shared" si="86"/>
        <v>5515401.6478071585</v>
      </c>
      <c r="AX21" s="139">
        <f t="shared" si="87"/>
        <v>7793576.8347974494</v>
      </c>
      <c r="AY21" s="41"/>
      <c r="AZ21" s="43">
        <f>+'OCT-DEC 2021'!AZ21+'JUL-SEP 2021'!AZ21+'JAN-MAR 2022'!AZ21+'APR-JUN 2022'!AZ21</f>
        <v>1997863.6956514413</v>
      </c>
      <c r="BA21" s="47">
        <f t="shared" si="88"/>
        <v>18.206091853643667</v>
      </c>
      <c r="BB21" s="44">
        <f>+'OCT-DEC 2021'!BB21+'JUL-SEP 2021'!BB21+'JAN-MAR 2022'!BB21+'APR-JUN 2022'!BB21</f>
        <v>1681897.5306445451</v>
      </c>
      <c r="BC21" s="47">
        <f t="shared" si="89"/>
        <v>63.821862051551818</v>
      </c>
      <c r="BD21" s="44">
        <f t="shared" si="90"/>
        <v>3679761.2262959862</v>
      </c>
      <c r="BE21" s="48">
        <f t="shared" si="91"/>
        <v>27.039372956638569</v>
      </c>
      <c r="BF21" s="46">
        <f>+'OCT-DEC 2021'!BF21+'JUL-SEP 2021'!BF21+'JAN-MAR 2022'!BF21+'APR-JUN 2022'!BF21</f>
        <v>5359290.0070519112</v>
      </c>
      <c r="BG21" s="47">
        <f t="shared" si="92"/>
        <v>9.2396135520536919</v>
      </c>
      <c r="BH21" s="44">
        <f>+'OCT-DEC 2021'!BH21+'JUL-SEP 2021'!BH21+'JAN-MAR 2022'!BH21+'APR-JUN 2022'!BH21</f>
        <v>5566183.5851894096</v>
      </c>
      <c r="BI21" s="47">
        <f t="shared" si="93"/>
        <v>20.878173108289889</v>
      </c>
      <c r="BJ21" s="44">
        <f t="shared" si="94"/>
        <v>10925473.592241321</v>
      </c>
      <c r="BK21" s="48">
        <f t="shared" si="95"/>
        <v>12.904554835474142</v>
      </c>
      <c r="BL21" s="137">
        <f t="shared" si="96"/>
        <v>7357153.702703353</v>
      </c>
      <c r="BM21" s="138">
        <f t="shared" si="97"/>
        <v>7248081.1158339549</v>
      </c>
      <c r="BN21" s="139">
        <f t="shared" si="98"/>
        <v>14605234.818537308</v>
      </c>
      <c r="BO21" s="41"/>
      <c r="BP21" s="43">
        <f>+'OCT-DEC 2021'!BP21+'JUL-SEP 2021'!BP21+'JAN-MAR 2022'!BP21+'APR-JUN 2022'!BP21</f>
        <v>656486.87556932424</v>
      </c>
      <c r="BQ21" s="47">
        <f t="shared" si="99"/>
        <v>7.569142595228108</v>
      </c>
      <c r="BR21" s="44">
        <f>+'OCT-DEC 2021'!BR21+'JUL-SEP 2021'!BR21+'JAN-MAR 2022'!BR21+'APR-JUN 2022'!BR21</f>
        <v>933535.27281598933</v>
      </c>
      <c r="BS21" s="47">
        <f t="shared" si="100"/>
        <v>57.854193902825315</v>
      </c>
      <c r="BT21" s="44">
        <f t="shared" si="101"/>
        <v>1590022.1483853136</v>
      </c>
      <c r="BU21" s="48">
        <f t="shared" si="102"/>
        <v>15.456917101385402</v>
      </c>
      <c r="BV21" s="46">
        <f>+'OCT-DEC 2021'!BV21+'JUL-SEP 2021'!BV21+'JAN-MAR 2022'!BV21+'APR-JUN 2022'!BV21</f>
        <v>2137959.5120041715</v>
      </c>
      <c r="BW21" s="47">
        <f t="shared" si="103"/>
        <v>7.9669076857303631</v>
      </c>
      <c r="BX21" s="44">
        <f>+'OCT-DEC 2021'!BX21+'JUL-SEP 2021'!BX21+'JAN-MAR 2022'!BX21+'APR-JUN 2022'!BX21</f>
        <v>3396626.93809372</v>
      </c>
      <c r="BY21" s="47">
        <f t="shared" si="104"/>
        <v>19.952928580371022</v>
      </c>
      <c r="BZ21" s="44">
        <f t="shared" si="105"/>
        <v>5534586.4500978915</v>
      </c>
      <c r="CA21" s="48">
        <f t="shared" si="106"/>
        <v>12.61913018420038</v>
      </c>
      <c r="CB21" s="137">
        <f t="shared" si="107"/>
        <v>2794446.3875734955</v>
      </c>
      <c r="CC21" s="138">
        <f t="shared" si="108"/>
        <v>4330162.2109097093</v>
      </c>
      <c r="CD21" s="139">
        <f t="shared" si="109"/>
        <v>7124608.5984832048</v>
      </c>
      <c r="CE21" s="41"/>
      <c r="CF21" s="43">
        <f>+'OCT-DEC 2021'!CF21+'JUL-SEP 2021'!CF21+'JAN-MAR 2022'!CF21+'APR-JUN 2022'!CF21</f>
        <v>3483318.7339527933</v>
      </c>
      <c r="CG21" s="47">
        <f t="shared" si="110"/>
        <v>27.81359279094838</v>
      </c>
      <c r="CH21" s="44">
        <f>+'OCT-DEC 2021'!CH21+'JUL-SEP 2021'!CH21+'JAN-MAR 2022'!CH21+'APR-JUN 2022'!CH21</f>
        <v>2640988.0070444955</v>
      </c>
      <c r="CI21" s="47">
        <f t="shared" si="111"/>
        <v>122.22835224901631</v>
      </c>
      <c r="CJ21" s="44">
        <f t="shared" si="112"/>
        <v>6124306.7409972884</v>
      </c>
      <c r="CK21" s="48">
        <f t="shared" si="113"/>
        <v>41.705926255557138</v>
      </c>
      <c r="CL21" s="46">
        <f>+'OCT-DEC 2021'!CL21+'JUL-SEP 2021'!CL21+'JAN-MAR 2022'!CL21+'APR-JUN 2022'!CL21</f>
        <v>5535800.4977310831</v>
      </c>
      <c r="CM21" s="47">
        <f t="shared" si="114"/>
        <v>10.315649564105394</v>
      </c>
      <c r="CN21" s="44">
        <f>+'OCT-DEC 2021'!CN21+'JUL-SEP 2021'!CN21+'JAN-MAR 2022'!CN21+'APR-JUN 2022'!CN21</f>
        <v>7722867.3715241449</v>
      </c>
      <c r="CO21" s="47">
        <f t="shared" si="115"/>
        <v>24.042823209285256</v>
      </c>
      <c r="CP21" s="44">
        <f t="shared" si="116"/>
        <v>13258667.869255228</v>
      </c>
      <c r="CQ21" s="48">
        <f t="shared" si="117"/>
        <v>15.455622832387828</v>
      </c>
      <c r="CR21" s="137">
        <f t="shared" si="118"/>
        <v>9019119.2316838764</v>
      </c>
      <c r="CS21" s="138">
        <f t="shared" si="119"/>
        <v>10363855.37856864</v>
      </c>
      <c r="CT21" s="139">
        <f t="shared" si="120"/>
        <v>19382974.610252514</v>
      </c>
      <c r="CU21" s="41"/>
      <c r="CV21" s="46">
        <f t="shared" si="121"/>
        <v>9831910.9437432904</v>
      </c>
      <c r="CW21" s="47">
        <f t="shared" si="122"/>
        <v>14.4630101982552</v>
      </c>
      <c r="CX21" s="47">
        <f t="shared" si="123"/>
        <v>11373602.931288902</v>
      </c>
      <c r="CY21" s="47">
        <f t="shared" si="124"/>
        <v>75.604765721334147</v>
      </c>
      <c r="CZ21" s="44">
        <f t="shared" si="125"/>
        <v>21205513.875032194</v>
      </c>
      <c r="DA21" s="48">
        <f t="shared" si="126"/>
        <v>25.541672538558132</v>
      </c>
      <c r="DB21" s="46">
        <f t="shared" si="127"/>
        <v>18185614.598984879</v>
      </c>
      <c r="DC21" s="47">
        <f t="shared" si="128"/>
        <v>6.5425976163173667</v>
      </c>
      <c r="DD21" s="44">
        <f t="shared" si="129"/>
        <v>31871034.517078977</v>
      </c>
      <c r="DE21" s="47">
        <f t="shared" si="130"/>
        <v>20.975306617885344</v>
      </c>
      <c r="DF21" s="44">
        <f t="shared" si="131"/>
        <v>50056649.116063856</v>
      </c>
      <c r="DG21" s="48">
        <f t="shared" si="132"/>
        <v>11.643718627443485</v>
      </c>
      <c r="DH21" s="174"/>
      <c r="DI21" s="187" t="s">
        <v>20</v>
      </c>
      <c r="DJ21" s="46">
        <f t="shared" si="133"/>
        <v>21205513.875032194</v>
      </c>
      <c r="DK21" s="44">
        <f t="shared" si="134"/>
        <v>50056649.116063856</v>
      </c>
      <c r="DL21" s="45">
        <f t="shared" si="135"/>
        <v>71262162.99109605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f>+'APR-JUN 2022'!D22+'JAN-MAR 2022'!D22+'JUL-SEP 2021'!D22+'OCT-DEC 2021'!D22</f>
        <v>10.32</v>
      </c>
      <c r="E22" s="47">
        <f t="shared" si="55"/>
        <v>9.773467686945981E-5</v>
      </c>
      <c r="F22" s="44">
        <f>+'APR-JUN 2022'!F22+'JAN-MAR 2022'!F22+'JUL-SEP 2021'!F22+'OCT-DEC 2021'!F22</f>
        <v>0</v>
      </c>
      <c r="G22" s="47">
        <f t="shared" si="56"/>
        <v>0</v>
      </c>
      <c r="H22" s="44">
        <f t="shared" si="57"/>
        <v>10.32</v>
      </c>
      <c r="I22" s="48">
        <f t="shared" si="58"/>
        <v>8.0192711166368789E-5</v>
      </c>
      <c r="J22" s="43">
        <f>+'APR-JUN 2022'!J22+'JAN-MAR 2022'!J22+'JUL-SEP 2021'!J22+'OCT-DEC 2021'!J22</f>
        <v>2236.2399999999998</v>
      </c>
      <c r="K22" s="47">
        <f t="shared" si="59"/>
        <v>7.3148345016404263E-3</v>
      </c>
      <c r="L22" s="44">
        <f>+'APR-JUN 2022'!L22+'JAN-MAR 2022'!L22+'JUL-SEP 2021'!L22+'OCT-DEC 2021'!L22</f>
        <v>826.3</v>
      </c>
      <c r="M22" s="47">
        <f t="shared" si="60"/>
        <v>3.1386744864470642E-3</v>
      </c>
      <c r="N22" s="44">
        <f t="shared" si="61"/>
        <v>3062.54</v>
      </c>
      <c r="O22" s="48">
        <f t="shared" si="62"/>
        <v>5.3825374312142672E-3</v>
      </c>
      <c r="P22" s="137">
        <f t="shared" si="63"/>
        <v>2246.56</v>
      </c>
      <c r="Q22" s="138">
        <f t="shared" si="64"/>
        <v>826.3</v>
      </c>
      <c r="R22" s="139">
        <f t="shared" si="65"/>
        <v>3072.8599999999997</v>
      </c>
      <c r="S22" s="39"/>
      <c r="T22" s="43">
        <f>+'APR-JUN 2022'!T22+'JAN-MAR 2022'!T22+'JUL-SEP 2021'!T22+'OCT-DEC 2021'!T22</f>
        <v>877.48908959500704</v>
      </c>
      <c r="U22" s="47">
        <f t="shared" si="66"/>
        <v>4.6315513625375783E-3</v>
      </c>
      <c r="V22" s="44">
        <f>+'APR-JUN 2022'!V22+'JAN-MAR 2022'!V22+'JUL-SEP 2021'!V22+'OCT-DEC 2021'!V22</f>
        <v>685.09239611769181</v>
      </c>
      <c r="W22" s="47">
        <f t="shared" si="67"/>
        <v>1.4933894193301184E-2</v>
      </c>
      <c r="X22" s="44">
        <f t="shared" si="68"/>
        <v>1562.5814857126988</v>
      </c>
      <c r="Y22" s="48">
        <f t="shared" si="69"/>
        <v>6.6398458604056314E-3</v>
      </c>
      <c r="Z22" s="46">
        <f>+'APR-JUN 2022'!Z22+'JAN-MAR 2022'!Z22+'JUL-SEP 2021'!Z22+'OCT-DEC 2021'!Z22</f>
        <v>64029.397981275994</v>
      </c>
      <c r="AA22" s="47">
        <f t="shared" si="70"/>
        <v>6.7585047320824571E-2</v>
      </c>
      <c r="AB22" s="44">
        <f>+'APR-JUN 2022'!AB22+'JAN-MAR 2022'!AB22+'JUL-SEP 2021'!AB22+'OCT-DEC 2021'!AB22</f>
        <v>19318.833692736716</v>
      </c>
      <c r="AC22" s="47">
        <f t="shared" si="71"/>
        <v>5.3606246927545939E-2</v>
      </c>
      <c r="AD22" s="44">
        <f t="shared" si="72"/>
        <v>83348.231674012713</v>
      </c>
      <c r="AE22" s="48">
        <f t="shared" si="73"/>
        <v>6.3732901612979551E-2</v>
      </c>
      <c r="AF22" s="137">
        <f t="shared" si="74"/>
        <v>64906.887070871002</v>
      </c>
      <c r="AG22" s="138">
        <f t="shared" si="75"/>
        <v>20003.926088854409</v>
      </c>
      <c r="AH22" s="139">
        <f t="shared" si="76"/>
        <v>84910.813159725411</v>
      </c>
      <c r="AI22" s="41"/>
      <c r="AJ22" s="43">
        <f>+'OCT-DEC 2021'!AJ22+'JUL-SEP 2021'!AJ22+'JAN-MAR 2022'!AJ22+'APR-JUN 2022'!AJ22</f>
        <v>155.65031668525569</v>
      </c>
      <c r="AK22" s="47">
        <f t="shared" si="77"/>
        <v>2.4690722824437768E-3</v>
      </c>
      <c r="AL22" s="44">
        <f>+'OCT-DEC 2021'!AL22+'JUL-SEP 2021'!AL22+'JAN-MAR 2022'!AL22+'APR-JUN 2022'!AL22</f>
        <v>11.652599801569409</v>
      </c>
      <c r="AM22" s="47">
        <f t="shared" si="78"/>
        <v>6.7100079474659725E-4</v>
      </c>
      <c r="AN22" s="44">
        <f t="shared" si="79"/>
        <v>167.3029164868251</v>
      </c>
      <c r="AO22" s="48">
        <f t="shared" si="80"/>
        <v>2.0807267677390379E-3</v>
      </c>
      <c r="AP22" s="46">
        <f>+'OCT-DEC 2021'!AP22+'JUL-SEP 2021'!AP22+'JAN-MAR 2022'!AP22+'APR-JUN 2022'!AP22</f>
        <v>10679.481236564417</v>
      </c>
      <c r="AQ22" s="47">
        <f t="shared" si="81"/>
        <v>7.5506449727544347E-2</v>
      </c>
      <c r="AR22" s="44">
        <f>+'OCT-DEC 2021'!AR22+'JUL-SEP 2021'!AR22+'JAN-MAR 2022'!AR22+'APR-JUN 2022'!AR22</f>
        <v>280.26935465284976</v>
      </c>
      <c r="AS22" s="47">
        <f t="shared" si="82"/>
        <v>2.0344903393088639E-3</v>
      </c>
      <c r="AT22" s="44">
        <f t="shared" si="83"/>
        <v>10959.750591217267</v>
      </c>
      <c r="AU22" s="48">
        <f t="shared" si="84"/>
        <v>3.9254542818215339E-2</v>
      </c>
      <c r="AV22" s="137">
        <f t="shared" si="85"/>
        <v>10835.131553249674</v>
      </c>
      <c r="AW22" s="138">
        <f t="shared" si="86"/>
        <v>291.92195445441916</v>
      </c>
      <c r="AX22" s="139">
        <f t="shared" si="87"/>
        <v>11127.053507704093</v>
      </c>
      <c r="AY22" s="41"/>
      <c r="AZ22" s="43">
        <f>+'OCT-DEC 2021'!AZ22+'JUL-SEP 2021'!AZ22+'JAN-MAR 2022'!AZ22+'APR-JUN 2022'!AZ22</f>
        <v>56761.22166261026</v>
      </c>
      <c r="BA22" s="47">
        <f t="shared" si="88"/>
        <v>0.51725251205265599</v>
      </c>
      <c r="BB22" s="44">
        <f>+'OCT-DEC 2021'!BB22+'JUL-SEP 2021'!BB22+'JAN-MAR 2022'!BB22+'APR-JUN 2022'!BB22</f>
        <v>4079.5231295334625</v>
      </c>
      <c r="BC22" s="47">
        <f t="shared" si="89"/>
        <v>0.15480298749794946</v>
      </c>
      <c r="BD22" s="44">
        <f t="shared" si="90"/>
        <v>60840.74479214372</v>
      </c>
      <c r="BE22" s="48">
        <f t="shared" si="91"/>
        <v>0.44706585243585978</v>
      </c>
      <c r="BF22" s="46">
        <f>+'OCT-DEC 2021'!BF22+'JUL-SEP 2021'!BF22+'JAN-MAR 2022'!BF22+'APR-JUN 2022'!BF22</f>
        <v>144085.25689938589</v>
      </c>
      <c r="BG22" s="47">
        <f t="shared" si="92"/>
        <v>0.2484082948575185</v>
      </c>
      <c r="BH22" s="44">
        <f>+'OCT-DEC 2021'!BH22+'JUL-SEP 2021'!BH22+'JAN-MAR 2022'!BH22+'APR-JUN 2022'!BH22</f>
        <v>10757.704045092907</v>
      </c>
      <c r="BI22" s="47">
        <f t="shared" si="93"/>
        <v>4.0351023976072688E-2</v>
      </c>
      <c r="BJ22" s="44">
        <f t="shared" si="94"/>
        <v>154842.96094447881</v>
      </c>
      <c r="BK22" s="48">
        <f t="shared" si="95"/>
        <v>0.18289179535559963</v>
      </c>
      <c r="BL22" s="137">
        <f t="shared" si="96"/>
        <v>200846.47856199613</v>
      </c>
      <c r="BM22" s="138">
        <f t="shared" si="97"/>
        <v>14837.227174626369</v>
      </c>
      <c r="BN22" s="139">
        <f t="shared" si="98"/>
        <v>215683.70573662251</v>
      </c>
      <c r="BO22" s="41"/>
      <c r="BP22" s="43">
        <f>+'OCT-DEC 2021'!BP22+'JUL-SEP 2021'!BP22+'JAN-MAR 2022'!BP22+'APR-JUN 2022'!BP22</f>
        <v>-46.297730140427007</v>
      </c>
      <c r="BQ22" s="47">
        <f t="shared" si="99"/>
        <v>-5.3380217382773378E-4</v>
      </c>
      <c r="BR22" s="44">
        <f>+'OCT-DEC 2021'!BR22+'JUL-SEP 2021'!BR22+'JAN-MAR 2022'!BR22+'APR-JUN 2022'!BR22</f>
        <v>-0.21999999999999886</v>
      </c>
      <c r="BS22" s="47">
        <f t="shared" si="100"/>
        <v>-1.3634110064452087E-5</v>
      </c>
      <c r="BT22" s="44">
        <f t="shared" si="101"/>
        <v>-46.517730140427005</v>
      </c>
      <c r="BU22" s="48">
        <f t="shared" si="102"/>
        <v>-4.5220797663439558E-4</v>
      </c>
      <c r="BV22" s="46">
        <f>+'OCT-DEC 2021'!BV22+'JUL-SEP 2021'!BV22+'JAN-MAR 2022'!BV22+'APR-JUN 2022'!BV22</f>
        <v>14270.482270889828</v>
      </c>
      <c r="BW22" s="47">
        <f t="shared" si="103"/>
        <v>5.3177627660709985E-2</v>
      </c>
      <c r="BX22" s="44">
        <f>+'OCT-DEC 2021'!BX22+'JUL-SEP 2021'!BX22+'JAN-MAR 2022'!BX22+'APR-JUN 2022'!BX22</f>
        <v>4400.2772785955076</v>
      </c>
      <c r="BY22" s="47">
        <f t="shared" si="104"/>
        <v>2.5848708107732432E-2</v>
      </c>
      <c r="BZ22" s="44">
        <f t="shared" si="105"/>
        <v>18670.759549485338</v>
      </c>
      <c r="CA22" s="48">
        <f t="shared" si="106"/>
        <v>4.257025299310134E-2</v>
      </c>
      <c r="CB22" s="137">
        <f t="shared" si="107"/>
        <v>14224.184540749402</v>
      </c>
      <c r="CC22" s="138">
        <f t="shared" si="108"/>
        <v>4400.0572785955073</v>
      </c>
      <c r="CD22" s="139">
        <f t="shared" si="109"/>
        <v>18624.241819344908</v>
      </c>
      <c r="CE22" s="41"/>
      <c r="CF22" s="43">
        <f>+'OCT-DEC 2021'!CF22+'JUL-SEP 2021'!CF22+'JAN-MAR 2022'!CF22+'APR-JUN 2022'!CF22</f>
        <v>3370.9761163976091</v>
      </c>
      <c r="CG22" s="47">
        <f t="shared" si="110"/>
        <v>2.691655980131916E-2</v>
      </c>
      <c r="CH22" s="44">
        <f>+'OCT-DEC 2021'!CH22+'JUL-SEP 2021'!CH22+'JAN-MAR 2022'!CH22+'APR-JUN 2022'!CH22</f>
        <v>44.783549668065788</v>
      </c>
      <c r="CI22" s="47">
        <f t="shared" si="111"/>
        <v>2.0726407954859902E-3</v>
      </c>
      <c r="CJ22" s="44">
        <f t="shared" si="112"/>
        <v>3415.759666065675</v>
      </c>
      <c r="CK22" s="48">
        <f t="shared" si="113"/>
        <v>2.326098720464214E-2</v>
      </c>
      <c r="CL22" s="46">
        <f>+'OCT-DEC 2021'!CL22+'JUL-SEP 2021'!CL22+'JAN-MAR 2022'!CL22+'APR-JUN 2022'!CL22</f>
        <v>43653.763168319128</v>
      </c>
      <c r="CM22" s="47">
        <f t="shared" si="114"/>
        <v>8.1346306317107958E-2</v>
      </c>
      <c r="CN22" s="44">
        <f>+'OCT-DEC 2021'!CN22+'JUL-SEP 2021'!CN22+'JAN-MAR 2022'!CN22+'APR-JUN 2022'!CN22</f>
        <v>1430.0636348721753</v>
      </c>
      <c r="CO22" s="47">
        <f t="shared" si="115"/>
        <v>4.4520727208181964E-3</v>
      </c>
      <c r="CP22" s="44">
        <f t="shared" si="116"/>
        <v>45083.826803191303</v>
      </c>
      <c r="CQ22" s="48">
        <f t="shared" si="117"/>
        <v>5.2554195472879185E-2</v>
      </c>
      <c r="CR22" s="137">
        <f t="shared" si="118"/>
        <v>47024.739284716736</v>
      </c>
      <c r="CS22" s="138">
        <f t="shared" si="119"/>
        <v>1474.847184540241</v>
      </c>
      <c r="CT22" s="139">
        <f t="shared" si="120"/>
        <v>48499.586469256974</v>
      </c>
      <c r="CU22" s="41"/>
      <c r="CV22" s="46">
        <f t="shared" si="121"/>
        <v>61129.359455147707</v>
      </c>
      <c r="CW22" s="47">
        <f t="shared" si="122"/>
        <v>8.9922961494604575E-2</v>
      </c>
      <c r="CX22" s="47">
        <f t="shared" si="123"/>
        <v>4820.8316751207885</v>
      </c>
      <c r="CY22" s="47">
        <f t="shared" si="124"/>
        <v>3.2045944594813629E-2</v>
      </c>
      <c r="CZ22" s="44">
        <f t="shared" si="125"/>
        <v>65950.191130268489</v>
      </c>
      <c r="DA22" s="48">
        <f t="shared" si="126"/>
        <v>7.943585784487768E-2</v>
      </c>
      <c r="DB22" s="46">
        <f t="shared" si="127"/>
        <v>278954.62155643525</v>
      </c>
      <c r="DC22" s="47">
        <f t="shared" si="128"/>
        <v>0.10035887608427173</v>
      </c>
      <c r="DD22" s="44">
        <f t="shared" si="129"/>
        <v>37013.448005950158</v>
      </c>
      <c r="DE22" s="47">
        <f t="shared" si="130"/>
        <v>2.4359686865323527E-2</v>
      </c>
      <c r="DF22" s="44">
        <f t="shared" si="131"/>
        <v>315968.06956238538</v>
      </c>
      <c r="DG22" s="48">
        <f t="shared" si="132"/>
        <v>7.3497594469627628E-2</v>
      </c>
      <c r="DH22" s="174"/>
      <c r="DI22" s="187" t="s">
        <v>21</v>
      </c>
      <c r="DJ22" s="46">
        <f t="shared" si="133"/>
        <v>65950.191130268489</v>
      </c>
      <c r="DK22" s="44">
        <f t="shared" si="134"/>
        <v>315968.06956238538</v>
      </c>
      <c r="DL22" s="45">
        <f t="shared" si="135"/>
        <v>381918.26069265389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f>+'APR-JUN 2022'!D23+'JAN-MAR 2022'!D23+'JUL-SEP 2021'!D23+'OCT-DEC 2021'!D23</f>
        <v>1404.51</v>
      </c>
      <c r="E23" s="47">
        <f t="shared" si="55"/>
        <v>1.3301291764527616E-2</v>
      </c>
      <c r="F23" s="44">
        <f>+'APR-JUN 2022'!F23+'JAN-MAR 2022'!F23+'JUL-SEP 2021'!F23+'OCT-DEC 2021'!F23</f>
        <v>11.62</v>
      </c>
      <c r="G23" s="47">
        <f t="shared" si="56"/>
        <v>5.0307385920858941E-4</v>
      </c>
      <c r="H23" s="44">
        <f t="shared" si="57"/>
        <v>1416.1299999999999</v>
      </c>
      <c r="I23" s="48">
        <f t="shared" si="58"/>
        <v>1.1004196130235448E-2</v>
      </c>
      <c r="J23" s="43">
        <f>+'APR-JUN 2022'!J23+'JAN-MAR 2022'!J23+'JUL-SEP 2021'!J23+'OCT-DEC 2021'!J23</f>
        <v>1763422.51</v>
      </c>
      <c r="K23" s="47">
        <f t="shared" si="59"/>
        <v>5.7682287308684943</v>
      </c>
      <c r="L23" s="44">
        <f>+'APR-JUN 2022'!L23+'JAN-MAR 2022'!L23+'JUL-SEP 2021'!L23+'OCT-DEC 2021'!L23</f>
        <v>4304552.1499999994</v>
      </c>
      <c r="M23" s="47">
        <f t="shared" si="60"/>
        <v>16.35070556551598</v>
      </c>
      <c r="N23" s="44">
        <f t="shared" si="61"/>
        <v>6067974.6599999992</v>
      </c>
      <c r="O23" s="48">
        <f t="shared" si="62"/>
        <v>10.664709926763296</v>
      </c>
      <c r="P23" s="137">
        <f t="shared" si="63"/>
        <v>1764827.02</v>
      </c>
      <c r="Q23" s="138">
        <f t="shared" si="64"/>
        <v>4304563.7699999996</v>
      </c>
      <c r="R23" s="139">
        <f t="shared" si="65"/>
        <v>6069390.7899999991</v>
      </c>
      <c r="S23" s="39"/>
      <c r="T23" s="43">
        <f>+'APR-JUN 2022'!T23+'JAN-MAR 2022'!T23+'JUL-SEP 2021'!T23+'OCT-DEC 2021'!T23</f>
        <v>17023270.413529467</v>
      </c>
      <c r="U23" s="47">
        <f t="shared" si="66"/>
        <v>89.852001823769086</v>
      </c>
      <c r="V23" s="44">
        <f>+'APR-JUN 2022'!V23+'JAN-MAR 2022'!V23+'JUL-SEP 2021'!V23+'OCT-DEC 2021'!V23</f>
        <v>3381993.5752020841</v>
      </c>
      <c r="W23" s="47">
        <f t="shared" si="67"/>
        <v>73.721930794595835</v>
      </c>
      <c r="X23" s="44">
        <f t="shared" si="68"/>
        <v>20405263.988731552</v>
      </c>
      <c r="Y23" s="48">
        <f t="shared" si="69"/>
        <v>86.707675001196392</v>
      </c>
      <c r="Z23" s="46">
        <f>+'APR-JUN 2022'!Z23+'JAN-MAR 2022'!Z23+'JUL-SEP 2021'!Z23+'OCT-DEC 2021'!Z23</f>
        <v>9984893.9582602736</v>
      </c>
      <c r="AA23" s="47">
        <f t="shared" si="70"/>
        <v>10.539370225841811</v>
      </c>
      <c r="AB23" s="44">
        <f>+'APR-JUN 2022'!AB23+'JAN-MAR 2022'!AB23+'JUL-SEP 2021'!AB23+'OCT-DEC 2021'!AB23</f>
        <v>2379298.3114350904</v>
      </c>
      <c r="AC23" s="47">
        <f t="shared" si="71"/>
        <v>6.60211971517906</v>
      </c>
      <c r="AD23" s="44">
        <f t="shared" si="72"/>
        <v>12364192.269695364</v>
      </c>
      <c r="AE23" s="48">
        <f t="shared" si="73"/>
        <v>9.4543799385026492</v>
      </c>
      <c r="AF23" s="137">
        <f t="shared" si="74"/>
        <v>27008164.371789739</v>
      </c>
      <c r="AG23" s="138">
        <f t="shared" si="75"/>
        <v>5761291.8866371745</v>
      </c>
      <c r="AH23" s="139">
        <f t="shared" si="76"/>
        <v>32769456.258426912</v>
      </c>
      <c r="AI23" s="41"/>
      <c r="AJ23" s="43">
        <f>+'OCT-DEC 2021'!AJ23+'JUL-SEP 2021'!AJ23+'JAN-MAR 2022'!AJ23+'APR-JUN 2022'!AJ23</f>
        <v>6283658.0469711851</v>
      </c>
      <c r="AK23" s="47">
        <f t="shared" si="77"/>
        <v>99.677316734949002</v>
      </c>
      <c r="AL23" s="44">
        <f>+'OCT-DEC 2021'!AL23+'JUL-SEP 2021'!AL23+'JAN-MAR 2022'!AL23+'APR-JUN 2022'!AL23</f>
        <v>2302596.6939559914</v>
      </c>
      <c r="AM23" s="47">
        <f t="shared" si="78"/>
        <v>132.59223159944671</v>
      </c>
      <c r="AN23" s="44">
        <f t="shared" si="79"/>
        <v>8586254.7409271766</v>
      </c>
      <c r="AO23" s="48">
        <f t="shared" si="80"/>
        <v>106.78624407291964</v>
      </c>
      <c r="AP23" s="46">
        <f>+'OCT-DEC 2021'!AP23+'JUL-SEP 2021'!AP23+'JAN-MAR 2022'!AP23+'APR-JUN 2022'!AP23</f>
        <v>2960841.6712873159</v>
      </c>
      <c r="AQ23" s="47">
        <f t="shared" si="81"/>
        <v>20.933848550511996</v>
      </c>
      <c r="AR23" s="44">
        <f>+'OCT-DEC 2021'!AR23+'JUL-SEP 2021'!AR23+'JAN-MAR 2022'!AR23+'APR-JUN 2022'!AR23</f>
        <v>3308575.6257859934</v>
      </c>
      <c r="AS23" s="47">
        <f t="shared" si="82"/>
        <v>24.017128650657984</v>
      </c>
      <c r="AT23" s="44">
        <f t="shared" si="83"/>
        <v>6269417.2970733093</v>
      </c>
      <c r="AU23" s="48">
        <f t="shared" si="84"/>
        <v>22.455174292966291</v>
      </c>
      <c r="AV23" s="137">
        <f t="shared" si="85"/>
        <v>9244499.7182585001</v>
      </c>
      <c r="AW23" s="138">
        <f t="shared" si="86"/>
        <v>5611172.3197419848</v>
      </c>
      <c r="AX23" s="139">
        <f t="shared" si="87"/>
        <v>14855672.038000485</v>
      </c>
      <c r="AY23" s="41"/>
      <c r="AZ23" s="43">
        <f>+'OCT-DEC 2021'!AZ23+'JUL-SEP 2021'!AZ23+'JAN-MAR 2022'!AZ23+'APR-JUN 2022'!AZ23</f>
        <v>15933948.689099954</v>
      </c>
      <c r="BA23" s="47">
        <f t="shared" si="88"/>
        <v>145.20256514817339</v>
      </c>
      <c r="BB23" s="44">
        <f>+'OCT-DEC 2021'!BB23+'JUL-SEP 2021'!BB23+'JAN-MAR 2022'!BB23+'APR-JUN 2022'!BB23</f>
        <v>3010940.5646767588</v>
      </c>
      <c r="BC23" s="47">
        <f t="shared" si="89"/>
        <v>114.25418603865818</v>
      </c>
      <c r="BD23" s="44">
        <f t="shared" si="90"/>
        <v>18944889.253776714</v>
      </c>
      <c r="BE23" s="48">
        <f t="shared" si="91"/>
        <v>139.20955590662518</v>
      </c>
      <c r="BF23" s="46">
        <f>+'OCT-DEC 2021'!BF23+'JUL-SEP 2021'!BF23+'JAN-MAR 2022'!BF23+'APR-JUN 2022'!BF23</f>
        <v>20910315.934012093</v>
      </c>
      <c r="BG23" s="47">
        <f t="shared" si="92"/>
        <v>36.050155566763486</v>
      </c>
      <c r="BH23" s="44">
        <f>+'OCT-DEC 2021'!BH23+'JUL-SEP 2021'!BH23+'JAN-MAR 2022'!BH23+'APR-JUN 2022'!BH23</f>
        <v>5293987.0255667483</v>
      </c>
      <c r="BI23" s="47">
        <f t="shared" si="93"/>
        <v>19.85719225052512</v>
      </c>
      <c r="BJ23" s="44">
        <f t="shared" si="94"/>
        <v>26204302.959578842</v>
      </c>
      <c r="BK23" s="48">
        <f t="shared" si="95"/>
        <v>30.951048630734117</v>
      </c>
      <c r="BL23" s="137">
        <f t="shared" si="96"/>
        <v>36844264.623112045</v>
      </c>
      <c r="BM23" s="138">
        <f t="shared" si="97"/>
        <v>8304927.5902435072</v>
      </c>
      <c r="BN23" s="139">
        <f t="shared" si="98"/>
        <v>45149192.213355556</v>
      </c>
      <c r="BO23" s="41"/>
      <c r="BP23" s="43">
        <f>+'OCT-DEC 2021'!BP23+'JUL-SEP 2021'!BP23+'JAN-MAR 2022'!BP23+'APR-JUN 2022'!BP23</f>
        <v>8133923.821184352</v>
      </c>
      <c r="BQ23" s="47">
        <f t="shared" si="99"/>
        <v>93.782269764151081</v>
      </c>
      <c r="BR23" s="44">
        <f>+'OCT-DEC 2021'!BR23+'JUL-SEP 2021'!BR23+'JAN-MAR 2022'!BR23+'APR-JUN 2022'!BR23</f>
        <v>1553274.8836084746</v>
      </c>
      <c r="BS23" s="47">
        <f t="shared" si="100"/>
        <v>96.261457833941165</v>
      </c>
      <c r="BT23" s="44">
        <f t="shared" si="101"/>
        <v>9687198.7047928274</v>
      </c>
      <c r="BU23" s="48">
        <f t="shared" si="102"/>
        <v>94.171158229894885</v>
      </c>
      <c r="BV23" s="46">
        <f>+'OCT-DEC 2021'!BV23+'JUL-SEP 2021'!BV23+'JAN-MAR 2022'!BV23+'APR-JUN 2022'!BV23</f>
        <v>6334963.3727016049</v>
      </c>
      <c r="BW23" s="47">
        <f t="shared" si="103"/>
        <v>23.606653025662293</v>
      </c>
      <c r="BX23" s="44">
        <f>+'OCT-DEC 2021'!BX23+'JUL-SEP 2021'!BX23+'JAN-MAR 2022'!BX23+'APR-JUN 2022'!BX23</f>
        <v>2657292.8678780459</v>
      </c>
      <c r="BY23" s="47">
        <f t="shared" si="104"/>
        <v>15.609831687802798</v>
      </c>
      <c r="BZ23" s="44">
        <f t="shared" si="105"/>
        <v>8992256.2405796498</v>
      </c>
      <c r="CA23" s="48">
        <f t="shared" si="106"/>
        <v>20.50278790885195</v>
      </c>
      <c r="CB23" s="137">
        <f t="shared" si="107"/>
        <v>14468887.193885956</v>
      </c>
      <c r="CC23" s="138">
        <f t="shared" si="108"/>
        <v>4210567.7514865203</v>
      </c>
      <c r="CD23" s="139">
        <f t="shared" si="109"/>
        <v>18679454.945372477</v>
      </c>
      <c r="CE23" s="41"/>
      <c r="CF23" s="43">
        <f>+'OCT-DEC 2021'!CF23+'JUL-SEP 2021'!CF23+'JAN-MAR 2022'!CF23+'APR-JUN 2022'!CF23</f>
        <v>17379348.531965721</v>
      </c>
      <c r="CG23" s="47">
        <f t="shared" si="110"/>
        <v>138.77056909217427</v>
      </c>
      <c r="CH23" s="44">
        <f>+'OCT-DEC 2021'!CH23+'JUL-SEP 2021'!CH23+'JAN-MAR 2022'!CH23+'APR-JUN 2022'!CH23</f>
        <v>3333283.1741161156</v>
      </c>
      <c r="CI23" s="47">
        <f t="shared" si="111"/>
        <v>154.26867099162843</v>
      </c>
      <c r="CJ23" s="44">
        <f t="shared" si="112"/>
        <v>20712631.706081837</v>
      </c>
      <c r="CK23" s="48">
        <f t="shared" si="113"/>
        <v>141.05098373170239</v>
      </c>
      <c r="CL23" s="46">
        <f>+'OCT-DEC 2021'!CL23+'JUL-SEP 2021'!CL23+'JAN-MAR 2022'!CL23+'APR-JUN 2022'!CL23</f>
        <v>11856573.472680667</v>
      </c>
      <c r="CM23" s="47">
        <f t="shared" si="114"/>
        <v>22.094050720464271</v>
      </c>
      <c r="CN23" s="44">
        <f>+'OCT-DEC 2021'!CN23+'JUL-SEP 2021'!CN23+'JAN-MAR 2022'!CN23+'APR-JUN 2022'!CN23</f>
        <v>5143367.2825228926</v>
      </c>
      <c r="CO23" s="47">
        <f t="shared" si="115"/>
        <v>16.012326034509478</v>
      </c>
      <c r="CP23" s="44">
        <f t="shared" si="116"/>
        <v>16999940.75520356</v>
      </c>
      <c r="CQ23" s="48">
        <f t="shared" si="117"/>
        <v>19.816822857040428</v>
      </c>
      <c r="CR23" s="137">
        <f t="shared" si="118"/>
        <v>29235922.004646391</v>
      </c>
      <c r="CS23" s="138">
        <f t="shared" si="119"/>
        <v>8476650.4566390086</v>
      </c>
      <c r="CT23" s="139">
        <f t="shared" si="120"/>
        <v>37712572.461285397</v>
      </c>
      <c r="CU23" s="41"/>
      <c r="CV23" s="46">
        <f t="shared" si="121"/>
        <v>64755554.012750685</v>
      </c>
      <c r="CW23" s="47">
        <f t="shared" si="122"/>
        <v>95.257192974889094</v>
      </c>
      <c r="CX23" s="47">
        <f t="shared" si="123"/>
        <v>13582100.511559427</v>
      </c>
      <c r="CY23" s="47">
        <f t="shared" si="124"/>
        <v>90.28550876830144</v>
      </c>
      <c r="CZ23" s="44">
        <f t="shared" si="125"/>
        <v>78337654.524310112</v>
      </c>
      <c r="DA23" s="48">
        <f t="shared" si="126"/>
        <v>94.356341991527799</v>
      </c>
      <c r="DB23" s="46">
        <f t="shared" si="127"/>
        <v>53811010.91894196</v>
      </c>
      <c r="DC23" s="47">
        <f t="shared" si="128"/>
        <v>19.359466233797214</v>
      </c>
      <c r="DD23" s="44">
        <f t="shared" si="129"/>
        <v>23087073.263188772</v>
      </c>
      <c r="DE23" s="47">
        <f t="shared" si="130"/>
        <v>15.194311949474496</v>
      </c>
      <c r="DF23" s="44">
        <f t="shared" si="131"/>
        <v>76898084.182130724</v>
      </c>
      <c r="DG23" s="48">
        <f t="shared" si="132"/>
        <v>17.88732707876871</v>
      </c>
      <c r="DH23" s="174"/>
      <c r="DI23" s="187" t="s">
        <v>22</v>
      </c>
      <c r="DJ23" s="46">
        <f t="shared" si="133"/>
        <v>78337654.524310112</v>
      </c>
      <c r="DK23" s="44">
        <f t="shared" si="134"/>
        <v>76898084.182130724</v>
      </c>
      <c r="DL23" s="45">
        <f t="shared" si="135"/>
        <v>155235738.70644084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f>+'APR-JUN 2022'!D24+'JAN-MAR 2022'!D24+'JUL-SEP 2021'!D24+'OCT-DEC 2021'!D24</f>
        <v>11907493.82000095</v>
      </c>
      <c r="E24" s="47">
        <f t="shared" si="55"/>
        <v>112.76890124252738</v>
      </c>
      <c r="F24" s="44">
        <f>+'APR-JUN 2022'!F24+'JAN-MAR 2022'!F24+'JUL-SEP 2021'!F24+'OCT-DEC 2021'!F24</f>
        <v>0</v>
      </c>
      <c r="G24" s="47">
        <f t="shared" si="56"/>
        <v>0</v>
      </c>
      <c r="H24" s="44">
        <f t="shared" si="57"/>
        <v>11907493.82000095</v>
      </c>
      <c r="I24" s="48">
        <f t="shared" si="58"/>
        <v>92.528508975063716</v>
      </c>
      <c r="J24" s="43">
        <f>+'APR-JUN 2022'!J24+'JAN-MAR 2022'!J24+'JUL-SEP 2021'!J24+'OCT-DEC 2021'!J24</f>
        <v>0</v>
      </c>
      <c r="K24" s="47">
        <f t="shared" si="59"/>
        <v>0</v>
      </c>
      <c r="L24" s="44">
        <f>+'APR-JUN 2022'!L24+'JAN-MAR 2022'!L24+'JUL-SEP 2021'!L24+'OCT-DEC 2021'!L24</f>
        <v>0</v>
      </c>
      <c r="M24" s="47">
        <f t="shared" si="60"/>
        <v>0</v>
      </c>
      <c r="N24" s="44">
        <f t="shared" si="61"/>
        <v>0</v>
      </c>
      <c r="O24" s="48">
        <f t="shared" si="62"/>
        <v>0</v>
      </c>
      <c r="P24" s="137">
        <f t="shared" si="63"/>
        <v>11907493.82000095</v>
      </c>
      <c r="Q24" s="138">
        <f t="shared" si="64"/>
        <v>0</v>
      </c>
      <c r="R24" s="139">
        <f t="shared" si="65"/>
        <v>11907493.82000095</v>
      </c>
      <c r="S24" s="39"/>
      <c r="T24" s="43">
        <f>+'APR-JUN 2022'!T24+'JAN-MAR 2022'!T24+'JUL-SEP 2021'!T24+'OCT-DEC 2021'!T24</f>
        <v>24405087.779169176</v>
      </c>
      <c r="U24" s="47">
        <f t="shared" si="66"/>
        <v>128.81461307812864</v>
      </c>
      <c r="V24" s="44">
        <f>+'APR-JUN 2022'!V24+'JAN-MAR 2022'!V24+'JUL-SEP 2021'!V24+'OCT-DEC 2021'!V24</f>
        <v>1129499.2898448301</v>
      </c>
      <c r="W24" s="47">
        <f t="shared" si="67"/>
        <v>24.621237925772864</v>
      </c>
      <c r="X24" s="44">
        <f t="shared" si="68"/>
        <v>25534587.069014005</v>
      </c>
      <c r="Y24" s="48">
        <f t="shared" si="69"/>
        <v>108.50360368248535</v>
      </c>
      <c r="Z24" s="46">
        <f>+'APR-JUN 2022'!Z24+'JAN-MAR 2022'!Z24+'JUL-SEP 2021'!Z24+'OCT-DEC 2021'!Z24</f>
        <v>4379.4883141248774</v>
      </c>
      <c r="AA24" s="47">
        <f t="shared" si="70"/>
        <v>4.6226879259068359E-3</v>
      </c>
      <c r="AB24" s="44">
        <f>+'APR-JUN 2022'!AB24+'JAN-MAR 2022'!AB24+'JUL-SEP 2021'!AB24+'OCT-DEC 2021'!AB24</f>
        <v>663.62634317878337</v>
      </c>
      <c r="AC24" s="47">
        <f t="shared" si="71"/>
        <v>1.8414423037060007E-3</v>
      </c>
      <c r="AD24" s="44">
        <f t="shared" si="72"/>
        <v>5043.1146573036604</v>
      </c>
      <c r="AE24" s="48">
        <f t="shared" si="73"/>
        <v>3.8562585410809973E-3</v>
      </c>
      <c r="AF24" s="137">
        <f t="shared" si="74"/>
        <v>24409467.267483301</v>
      </c>
      <c r="AG24" s="138">
        <f t="shared" si="75"/>
        <v>1130162.9161880089</v>
      </c>
      <c r="AH24" s="139">
        <f t="shared" si="76"/>
        <v>25539630.183671311</v>
      </c>
      <c r="AI24" s="41"/>
      <c r="AJ24" s="43">
        <f>+'OCT-DEC 2021'!AJ24+'JUL-SEP 2021'!AJ24+'JAN-MAR 2022'!AJ24+'APR-JUN 2022'!AJ24</f>
        <v>4279381.6771138795</v>
      </c>
      <c r="AK24" s="47">
        <f t="shared" si="77"/>
        <v>67.883592593811542</v>
      </c>
      <c r="AL24" s="44">
        <f>+'OCT-DEC 2021'!AL24+'JUL-SEP 2021'!AL24+'JAN-MAR 2022'!AL24+'APR-JUN 2022'!AL24</f>
        <v>231040.8895217746</v>
      </c>
      <c r="AM24" s="47">
        <f t="shared" si="78"/>
        <v>13.304208771264229</v>
      </c>
      <c r="AN24" s="44">
        <f t="shared" si="79"/>
        <v>4510422.5666356543</v>
      </c>
      <c r="AO24" s="48">
        <f t="shared" si="80"/>
        <v>56.095596928533375</v>
      </c>
      <c r="AP24" s="46">
        <f>+'OCT-DEC 2021'!AP24+'JUL-SEP 2021'!AP24+'JAN-MAR 2022'!AP24+'APR-JUN 2022'!AP24</f>
        <v>4609.3438172392198</v>
      </c>
      <c r="AQ24" s="47">
        <f t="shared" si="81"/>
        <v>3.2589147310052601E-2</v>
      </c>
      <c r="AR24" s="44">
        <f>+'OCT-DEC 2021'!AR24+'JUL-SEP 2021'!AR24+'JAN-MAR 2022'!AR24+'APR-JUN 2022'!AR24</f>
        <v>0</v>
      </c>
      <c r="AS24" s="47">
        <f t="shared" si="82"/>
        <v>0</v>
      </c>
      <c r="AT24" s="44">
        <f t="shared" si="83"/>
        <v>4609.3438172392198</v>
      </c>
      <c r="AU24" s="48">
        <f t="shared" si="84"/>
        <v>1.6509288485331935E-2</v>
      </c>
      <c r="AV24" s="137">
        <f t="shared" si="85"/>
        <v>4283991.0209311191</v>
      </c>
      <c r="AW24" s="138">
        <f t="shared" si="86"/>
        <v>231040.8895217746</v>
      </c>
      <c r="AX24" s="139">
        <f t="shared" si="87"/>
        <v>4515031.9104528939</v>
      </c>
      <c r="AY24" s="41"/>
      <c r="AZ24" s="43">
        <f>+'OCT-DEC 2021'!AZ24+'JUL-SEP 2021'!AZ24+'JAN-MAR 2022'!AZ24+'APR-JUN 2022'!AZ24</f>
        <v>463243.79530049232</v>
      </c>
      <c r="BA24" s="47">
        <f t="shared" si="88"/>
        <v>4.2214386828432993</v>
      </c>
      <c r="BB24" s="44">
        <f>+'OCT-DEC 2021'!BB24+'JUL-SEP 2021'!BB24+'JAN-MAR 2022'!BB24+'APR-JUN 2022'!BB24</f>
        <v>213006.31469468263</v>
      </c>
      <c r="BC24" s="47">
        <f t="shared" si="89"/>
        <v>8.0828108638364746</v>
      </c>
      <c r="BD24" s="44">
        <f t="shared" si="90"/>
        <v>676250.10999517492</v>
      </c>
      <c r="BE24" s="48">
        <f t="shared" si="91"/>
        <v>4.9691753925385216</v>
      </c>
      <c r="BF24" s="46">
        <f>+'OCT-DEC 2021'!BF24+'JUL-SEP 2021'!BF24+'JAN-MAR 2022'!BF24+'APR-JUN 2022'!BF24</f>
        <v>714.22331343914573</v>
      </c>
      <c r="BG24" s="47">
        <f t="shared" si="92"/>
        <v>1.2313473235002529E-3</v>
      </c>
      <c r="BH24" s="44">
        <f>+'OCT-DEC 2021'!BH24+'JUL-SEP 2021'!BH24+'JAN-MAR 2022'!BH24+'APR-JUN 2022'!BH24</f>
        <v>1040.5188195113542</v>
      </c>
      <c r="BI24" s="47">
        <f t="shared" si="93"/>
        <v>3.9028773851432813E-3</v>
      </c>
      <c r="BJ24" s="44">
        <f t="shared" si="94"/>
        <v>1754.7421329505</v>
      </c>
      <c r="BK24" s="48">
        <f t="shared" si="95"/>
        <v>2.0726027009810581E-3</v>
      </c>
      <c r="BL24" s="137">
        <f t="shared" si="96"/>
        <v>463958.01861393149</v>
      </c>
      <c r="BM24" s="138">
        <f t="shared" si="97"/>
        <v>214046.83351419398</v>
      </c>
      <c r="BN24" s="139">
        <f t="shared" si="98"/>
        <v>678004.85212812549</v>
      </c>
      <c r="BO24" s="41"/>
      <c r="BP24" s="43">
        <f>+'OCT-DEC 2021'!BP24+'JUL-SEP 2021'!BP24+'JAN-MAR 2022'!BP24+'APR-JUN 2022'!BP24</f>
        <v>7929474.7088696612</v>
      </c>
      <c r="BQ24" s="47">
        <f t="shared" si="99"/>
        <v>91.425018549896933</v>
      </c>
      <c r="BR24" s="44">
        <f>+'OCT-DEC 2021'!BR24+'JUL-SEP 2021'!BR24+'JAN-MAR 2022'!BR24+'APR-JUN 2022'!BR24</f>
        <v>250841.98446872918</v>
      </c>
      <c r="BS24" s="47">
        <f t="shared" si="100"/>
        <v>15.545487386510237</v>
      </c>
      <c r="BT24" s="44">
        <f t="shared" si="101"/>
        <v>8180316.6933383904</v>
      </c>
      <c r="BU24" s="48">
        <f t="shared" si="102"/>
        <v>79.522462703060143</v>
      </c>
      <c r="BV24" s="46">
        <f>+'OCT-DEC 2021'!BV24+'JUL-SEP 2021'!BV24+'JAN-MAR 2022'!BV24+'APR-JUN 2022'!BV24</f>
        <v>0</v>
      </c>
      <c r="BW24" s="47">
        <f t="shared" si="103"/>
        <v>0</v>
      </c>
      <c r="BX24" s="44">
        <f>+'OCT-DEC 2021'!BX24+'JUL-SEP 2021'!BX24+'JAN-MAR 2022'!BX24+'APR-JUN 2022'!BX24</f>
        <v>0</v>
      </c>
      <c r="BY24" s="47">
        <f t="shared" si="104"/>
        <v>0</v>
      </c>
      <c r="BZ24" s="44">
        <f t="shared" si="105"/>
        <v>0</v>
      </c>
      <c r="CA24" s="48">
        <f t="shared" si="106"/>
        <v>0</v>
      </c>
      <c r="CB24" s="137">
        <f t="shared" si="107"/>
        <v>7929474.7088696612</v>
      </c>
      <c r="CC24" s="138">
        <f t="shared" si="108"/>
        <v>250841.98446872918</v>
      </c>
      <c r="CD24" s="139">
        <f t="shared" si="109"/>
        <v>8180316.6933383904</v>
      </c>
      <c r="CE24" s="41"/>
      <c r="CF24" s="43">
        <f>+'OCT-DEC 2021'!CF24+'JUL-SEP 2021'!CF24+'JAN-MAR 2022'!CF24+'APR-JUN 2022'!CF24</f>
        <v>19662870.356226899</v>
      </c>
      <c r="CG24" s="47">
        <f t="shared" si="110"/>
        <v>157.00402718206055</v>
      </c>
      <c r="CH24" s="44">
        <f>+'OCT-DEC 2021'!CH24+'JUL-SEP 2021'!CH24+'JAN-MAR 2022'!CH24+'APR-JUN 2022'!CH24</f>
        <v>37541.242201621004</v>
      </c>
      <c r="CI24" s="47">
        <f t="shared" si="111"/>
        <v>1.7374574073967235</v>
      </c>
      <c r="CJ24" s="44">
        <f t="shared" si="112"/>
        <v>19700411.598428521</v>
      </c>
      <c r="CK24" s="48">
        <f t="shared" si="113"/>
        <v>134.15786440415758</v>
      </c>
      <c r="CL24" s="46">
        <f>+'OCT-DEC 2021'!CL24+'JUL-SEP 2021'!CL24+'JAN-MAR 2022'!CL24+'APR-JUN 2022'!CL24</f>
        <v>104195.9362144918</v>
      </c>
      <c r="CM24" s="47">
        <f t="shared" si="114"/>
        <v>0.19416320447839766</v>
      </c>
      <c r="CN24" s="44">
        <f>+'OCT-DEC 2021'!CN24+'JUL-SEP 2021'!CN24+'JAN-MAR 2022'!CN24+'APR-JUN 2022'!CN24</f>
        <v>0</v>
      </c>
      <c r="CO24" s="47">
        <f t="shared" si="115"/>
        <v>0</v>
      </c>
      <c r="CP24" s="44">
        <f t="shared" si="116"/>
        <v>104195.9362144918</v>
      </c>
      <c r="CQ24" s="48">
        <f t="shared" si="117"/>
        <v>0.12146115331337477</v>
      </c>
      <c r="CR24" s="137">
        <f t="shared" si="118"/>
        <v>19767066.29244139</v>
      </c>
      <c r="CS24" s="138">
        <f t="shared" si="119"/>
        <v>37541.242201621004</v>
      </c>
      <c r="CT24" s="139">
        <f t="shared" si="120"/>
        <v>19804607.534643013</v>
      </c>
      <c r="CU24" s="41"/>
      <c r="CV24" s="46">
        <f t="shared" si="121"/>
        <v>68647552.13668105</v>
      </c>
      <c r="CW24" s="47">
        <f t="shared" si="122"/>
        <v>100.98242877900469</v>
      </c>
      <c r="CX24" s="47">
        <f t="shared" si="123"/>
        <v>1861929.7207316374</v>
      </c>
      <c r="CY24" s="47">
        <f t="shared" si="124"/>
        <v>12.376971587274486</v>
      </c>
      <c r="CZ24" s="44">
        <f t="shared" si="125"/>
        <v>70509481.857412681</v>
      </c>
      <c r="DA24" s="48">
        <f t="shared" si="126"/>
        <v>84.927444205249472</v>
      </c>
      <c r="DB24" s="46">
        <f t="shared" si="127"/>
        <v>113898.99165929505</v>
      </c>
      <c r="DC24" s="47">
        <f t="shared" si="128"/>
        <v>4.0977183766593851E-2</v>
      </c>
      <c r="DD24" s="44">
        <f t="shared" si="129"/>
        <v>1704.1451626901376</v>
      </c>
      <c r="DE24" s="47">
        <f t="shared" si="130"/>
        <v>1.1215502681488675E-3</v>
      </c>
      <c r="DF24" s="44">
        <f t="shared" si="131"/>
        <v>115603.13682198519</v>
      </c>
      <c r="DG24" s="48">
        <f t="shared" si="132"/>
        <v>2.6890541444035274E-2</v>
      </c>
      <c r="DH24" s="174"/>
      <c r="DI24" s="187" t="s">
        <v>23</v>
      </c>
      <c r="DJ24" s="46">
        <f t="shared" si="133"/>
        <v>70509481.857412681</v>
      </c>
      <c r="DK24" s="44">
        <f t="shared" si="134"/>
        <v>115603.13682198519</v>
      </c>
      <c r="DL24" s="45">
        <f t="shared" si="135"/>
        <v>70625084.994234666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f>+'APR-JUN 2022'!D25+'JAN-MAR 2022'!D25+'JUL-SEP 2021'!D25+'OCT-DEC 2021'!D25</f>
        <v>2650461.8000000753</v>
      </c>
      <c r="E25" s="47">
        <f t="shared" si="55"/>
        <v>25.100971664520753</v>
      </c>
      <c r="F25" s="44">
        <f>+'APR-JUN 2022'!F25+'JAN-MAR 2022'!F25+'JUL-SEP 2021'!F25+'OCT-DEC 2021'!F25</f>
        <v>0</v>
      </c>
      <c r="G25" s="47">
        <f t="shared" si="56"/>
        <v>0</v>
      </c>
      <c r="H25" s="44">
        <f t="shared" si="57"/>
        <v>2650461.8000000753</v>
      </c>
      <c r="I25" s="48">
        <f t="shared" si="58"/>
        <v>20.595709068304259</v>
      </c>
      <c r="J25" s="43">
        <f>+'APR-JUN 2022'!J25+'JAN-MAR 2022'!J25+'JUL-SEP 2021'!J25+'OCT-DEC 2021'!J25</f>
        <v>0</v>
      </c>
      <c r="K25" s="47">
        <f t="shared" si="59"/>
        <v>0</v>
      </c>
      <c r="L25" s="44">
        <f>+'APR-JUN 2022'!L25+'JAN-MAR 2022'!L25+'JUL-SEP 2021'!L25+'OCT-DEC 2021'!L25</f>
        <v>0</v>
      </c>
      <c r="M25" s="47">
        <f t="shared" si="60"/>
        <v>0</v>
      </c>
      <c r="N25" s="44">
        <f t="shared" si="61"/>
        <v>0</v>
      </c>
      <c r="O25" s="48">
        <f t="shared" si="62"/>
        <v>0</v>
      </c>
      <c r="P25" s="137">
        <f t="shared" si="63"/>
        <v>2650461.8000000753</v>
      </c>
      <c r="Q25" s="138">
        <f t="shared" si="64"/>
        <v>0</v>
      </c>
      <c r="R25" s="139">
        <f t="shared" si="65"/>
        <v>2650461.8000000753</v>
      </c>
      <c r="S25" s="39"/>
      <c r="T25" s="43">
        <f>+'APR-JUN 2022'!T25+'JAN-MAR 2022'!T25+'JUL-SEP 2021'!T25+'OCT-DEC 2021'!T25</f>
        <v>7987224.1479635499</v>
      </c>
      <c r="U25" s="47">
        <f t="shared" si="66"/>
        <v>42.158061364007779</v>
      </c>
      <c r="V25" s="44">
        <f>+'APR-JUN 2022'!V25+'JAN-MAR 2022'!V25+'JUL-SEP 2021'!V25+'OCT-DEC 2021'!V25</f>
        <v>352208.6292734493</v>
      </c>
      <c r="W25" s="47">
        <f t="shared" si="67"/>
        <v>7.6775723002386771</v>
      </c>
      <c r="X25" s="44">
        <f t="shared" si="68"/>
        <v>8339432.777236999</v>
      </c>
      <c r="Y25" s="48">
        <f t="shared" si="69"/>
        <v>35.436582802472223</v>
      </c>
      <c r="Z25" s="46">
        <f>+'APR-JUN 2022'!Z25+'JAN-MAR 2022'!Z25+'JUL-SEP 2021'!Z25+'OCT-DEC 2021'!Z25</f>
        <v>63.089189263783815</v>
      </c>
      <c r="AA25" s="47">
        <f t="shared" si="70"/>
        <v>6.6592627390814568E-5</v>
      </c>
      <c r="AB25" s="44">
        <f>+'APR-JUN 2022'!AB25+'JAN-MAR 2022'!AB25+'JUL-SEP 2021'!AB25+'OCT-DEC 2021'!AB25</f>
        <v>5.6833937976934408</v>
      </c>
      <c r="AC25" s="47">
        <f t="shared" si="71"/>
        <v>1.5770383251458001E-5</v>
      </c>
      <c r="AD25" s="44">
        <f t="shared" si="72"/>
        <v>68.772583061477263</v>
      </c>
      <c r="AE25" s="48">
        <f t="shared" si="73"/>
        <v>5.2587513638807061E-5</v>
      </c>
      <c r="AF25" s="137">
        <f t="shared" si="74"/>
        <v>7987287.2371528139</v>
      </c>
      <c r="AG25" s="138">
        <f t="shared" si="75"/>
        <v>352214.31266724702</v>
      </c>
      <c r="AH25" s="139">
        <f t="shared" si="76"/>
        <v>8339501.5498200608</v>
      </c>
      <c r="AI25" s="41"/>
      <c r="AJ25" s="43">
        <f>+'OCT-DEC 2021'!AJ25+'JUL-SEP 2021'!AJ25+'JAN-MAR 2022'!AJ25+'APR-JUN 2022'!AJ25</f>
        <v>2788533.3427781193</v>
      </c>
      <c r="AK25" s="47">
        <f t="shared" si="77"/>
        <v>44.234348711581838</v>
      </c>
      <c r="AL25" s="44">
        <f>+'OCT-DEC 2021'!AL25+'JUL-SEP 2021'!AL25+'JAN-MAR 2022'!AL25+'APR-JUN 2022'!AL25</f>
        <v>147652.97416375988</v>
      </c>
      <c r="AM25" s="47">
        <f t="shared" si="78"/>
        <v>8.5024170311965843</v>
      </c>
      <c r="AN25" s="44">
        <f t="shared" si="79"/>
        <v>2936186.3169418792</v>
      </c>
      <c r="AO25" s="48">
        <f t="shared" si="80"/>
        <v>36.51700516058353</v>
      </c>
      <c r="AP25" s="46">
        <f>+'OCT-DEC 2021'!AP25+'JUL-SEP 2021'!AP25+'JAN-MAR 2022'!AP25+'APR-JUN 2022'!AP25</f>
        <v>346.7394336601335</v>
      </c>
      <c r="AQ25" s="47">
        <f t="shared" si="81"/>
        <v>2.4515295299716729E-3</v>
      </c>
      <c r="AR25" s="44">
        <f>+'OCT-DEC 2021'!AR25+'JUL-SEP 2021'!AR25+'JAN-MAR 2022'!AR25+'APR-JUN 2022'!AR25</f>
        <v>0</v>
      </c>
      <c r="AS25" s="47">
        <f t="shared" si="82"/>
        <v>0</v>
      </c>
      <c r="AT25" s="44">
        <f t="shared" si="83"/>
        <v>346.7394336601335</v>
      </c>
      <c r="AU25" s="48">
        <f t="shared" si="84"/>
        <v>1.2419167600659516E-3</v>
      </c>
      <c r="AV25" s="137">
        <f t="shared" si="85"/>
        <v>2788880.0822117794</v>
      </c>
      <c r="AW25" s="138">
        <f t="shared" si="86"/>
        <v>147652.97416375988</v>
      </c>
      <c r="AX25" s="139">
        <f t="shared" si="87"/>
        <v>2936533.0563755394</v>
      </c>
      <c r="AY25" s="41"/>
      <c r="AZ25" s="43">
        <f>+'OCT-DEC 2021'!AZ25+'JUL-SEP 2021'!AZ25+'JAN-MAR 2022'!AZ25+'APR-JUN 2022'!AZ25</f>
        <v>2675212.2417640602</v>
      </c>
      <c r="BA25" s="47">
        <f t="shared" si="88"/>
        <v>24.378619976708283</v>
      </c>
      <c r="BB25" s="44">
        <f>+'OCT-DEC 2021'!BB25+'JUL-SEP 2021'!BB25+'JAN-MAR 2022'!BB25+'APR-JUN 2022'!BB25</f>
        <v>103932.72782158648</v>
      </c>
      <c r="BC25" s="47">
        <f t="shared" si="89"/>
        <v>3.9438670292409395</v>
      </c>
      <c r="BD25" s="44">
        <f t="shared" si="90"/>
        <v>2779144.9695856469</v>
      </c>
      <c r="BE25" s="48">
        <f t="shared" si="91"/>
        <v>20.42152539577517</v>
      </c>
      <c r="BF25" s="46">
        <f>+'OCT-DEC 2021'!BF25+'JUL-SEP 2021'!BF25+'JAN-MAR 2022'!BF25+'APR-JUN 2022'!BF25</f>
        <v>0</v>
      </c>
      <c r="BG25" s="47">
        <f t="shared" si="92"/>
        <v>0</v>
      </c>
      <c r="BH25" s="44">
        <f>+'OCT-DEC 2021'!BH25+'JUL-SEP 2021'!BH25+'JAN-MAR 2022'!BH25+'APR-JUN 2022'!BH25</f>
        <v>0</v>
      </c>
      <c r="BI25" s="47">
        <f t="shared" si="93"/>
        <v>0</v>
      </c>
      <c r="BJ25" s="44">
        <f t="shared" si="94"/>
        <v>0</v>
      </c>
      <c r="BK25" s="48">
        <f t="shared" si="95"/>
        <v>0</v>
      </c>
      <c r="BL25" s="137">
        <f t="shared" si="96"/>
        <v>2675212.2417640602</v>
      </c>
      <c r="BM25" s="138">
        <f t="shared" si="97"/>
        <v>103932.72782158648</v>
      </c>
      <c r="BN25" s="139">
        <f t="shared" si="98"/>
        <v>2779144.9695856469</v>
      </c>
      <c r="BO25" s="41"/>
      <c r="BP25" s="43">
        <f>+'OCT-DEC 2021'!BP25+'JUL-SEP 2021'!BP25+'JAN-MAR 2022'!BP25+'APR-JUN 2022'!BP25</f>
        <v>1904562.0050701564</v>
      </c>
      <c r="BQ25" s="47">
        <f t="shared" si="99"/>
        <v>21.959161613593096</v>
      </c>
      <c r="BR25" s="44">
        <f>+'OCT-DEC 2021'!BR25+'JUL-SEP 2021'!BR25+'JAN-MAR 2022'!BR25+'APR-JUN 2022'!BR25</f>
        <v>70828.327427786193</v>
      </c>
      <c r="BS25" s="47">
        <f t="shared" si="100"/>
        <v>4.3894600537795112</v>
      </c>
      <c r="BT25" s="44">
        <f t="shared" si="101"/>
        <v>1975390.3324979427</v>
      </c>
      <c r="BU25" s="48">
        <f t="shared" si="102"/>
        <v>19.203156788291235</v>
      </c>
      <c r="BV25" s="46">
        <f>+'OCT-DEC 2021'!BV25+'JUL-SEP 2021'!BV25+'JAN-MAR 2022'!BV25+'APR-JUN 2022'!BV25</f>
        <v>48623.29585441151</v>
      </c>
      <c r="BW25" s="47">
        <f t="shared" si="103"/>
        <v>0.18119019900658273</v>
      </c>
      <c r="BX25" s="44">
        <f>+'OCT-DEC 2021'!BX25+'JUL-SEP 2021'!BX25+'JAN-MAR 2022'!BX25+'APR-JUN 2022'!BX25</f>
        <v>3598.7116689730292</v>
      </c>
      <c r="BY25" s="47">
        <f t="shared" si="104"/>
        <v>2.1140042230444505E-2</v>
      </c>
      <c r="BZ25" s="44">
        <f t="shared" si="105"/>
        <v>52222.007523384542</v>
      </c>
      <c r="CA25" s="48">
        <f t="shared" si="106"/>
        <v>0.11906875380114901</v>
      </c>
      <c r="CB25" s="137">
        <f t="shared" si="107"/>
        <v>1953185.300924568</v>
      </c>
      <c r="CC25" s="138">
        <f t="shared" si="108"/>
        <v>74427.039096759225</v>
      </c>
      <c r="CD25" s="139">
        <f t="shared" si="109"/>
        <v>2027612.3400213271</v>
      </c>
      <c r="CE25" s="41"/>
      <c r="CF25" s="43">
        <f>+'OCT-DEC 2021'!CF25+'JUL-SEP 2021'!CF25+'JAN-MAR 2022'!CF25+'APR-JUN 2022'!CF25</f>
        <v>4963289.9299501739</v>
      </c>
      <c r="CG25" s="47">
        <f t="shared" si="110"/>
        <v>39.630862277824413</v>
      </c>
      <c r="CH25" s="44">
        <f>+'OCT-DEC 2021'!CH25+'JUL-SEP 2021'!CH25+'JAN-MAR 2022'!CH25+'APR-JUN 2022'!CH25</f>
        <v>5237.8265952343381</v>
      </c>
      <c r="CI25" s="47">
        <f t="shared" si="111"/>
        <v>0.24241341209952044</v>
      </c>
      <c r="CJ25" s="44">
        <f t="shared" si="112"/>
        <v>4968527.7565454086</v>
      </c>
      <c r="CK25" s="48">
        <f t="shared" si="113"/>
        <v>33.835185103649486</v>
      </c>
      <c r="CL25" s="46">
        <f>+'OCT-DEC 2021'!CL25+'JUL-SEP 2021'!CL25+'JAN-MAR 2022'!CL25+'APR-JUN 2022'!CL25</f>
        <v>0</v>
      </c>
      <c r="CM25" s="47">
        <f t="shared" si="114"/>
        <v>0</v>
      </c>
      <c r="CN25" s="44">
        <f>+'OCT-DEC 2021'!CN25+'JUL-SEP 2021'!CN25+'JAN-MAR 2022'!CN25+'APR-JUN 2022'!CN25</f>
        <v>0</v>
      </c>
      <c r="CO25" s="47">
        <f t="shared" si="115"/>
        <v>0</v>
      </c>
      <c r="CP25" s="44">
        <f t="shared" si="116"/>
        <v>0</v>
      </c>
      <c r="CQ25" s="48">
        <f t="shared" si="117"/>
        <v>0</v>
      </c>
      <c r="CR25" s="137">
        <f t="shared" si="118"/>
        <v>4963289.9299501739</v>
      </c>
      <c r="CS25" s="138">
        <f t="shared" si="119"/>
        <v>5237.8265952343381</v>
      </c>
      <c r="CT25" s="139">
        <f t="shared" si="120"/>
        <v>4968527.7565454086</v>
      </c>
      <c r="CU25" s="41"/>
      <c r="CV25" s="46">
        <f t="shared" si="121"/>
        <v>22969283.467526138</v>
      </c>
      <c r="CW25" s="47">
        <f t="shared" si="122"/>
        <v>33.788444885055597</v>
      </c>
      <c r="CX25" s="47">
        <f t="shared" si="123"/>
        <v>679860.48528181622</v>
      </c>
      <c r="CY25" s="47">
        <f t="shared" si="124"/>
        <v>4.5192972731200598</v>
      </c>
      <c r="CZ25" s="44">
        <f t="shared" si="125"/>
        <v>23649143.952807955</v>
      </c>
      <c r="DA25" s="48">
        <f t="shared" si="126"/>
        <v>28.484982454070614</v>
      </c>
      <c r="DB25" s="46">
        <f t="shared" si="127"/>
        <v>49033.124477335426</v>
      </c>
      <c r="DC25" s="47">
        <f t="shared" si="128"/>
        <v>1.7640536786912596E-2</v>
      </c>
      <c r="DD25" s="44">
        <f t="shared" si="129"/>
        <v>3604.3950627707227</v>
      </c>
      <c r="DE25" s="47">
        <f t="shared" si="130"/>
        <v>2.3721630866137679E-3</v>
      </c>
      <c r="DF25" s="44">
        <f t="shared" si="131"/>
        <v>52637.51954010615</v>
      </c>
      <c r="DG25" s="48">
        <f t="shared" si="132"/>
        <v>1.2244057035269418E-2</v>
      </c>
      <c r="DH25" s="174"/>
      <c r="DI25" s="187" t="s">
        <v>24</v>
      </c>
      <c r="DJ25" s="46">
        <f t="shared" si="133"/>
        <v>23649143.952807955</v>
      </c>
      <c r="DK25" s="44">
        <f t="shared" si="134"/>
        <v>52637.51954010615</v>
      </c>
      <c r="DL25" s="45">
        <f t="shared" si="135"/>
        <v>23701781.47234806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f>+'APR-JUN 2022'!D26+'JAN-MAR 2022'!D26+'JUL-SEP 2021'!D26+'OCT-DEC 2021'!D26</f>
        <v>264064.74</v>
      </c>
      <c r="E26" s="47">
        <f t="shared" si="55"/>
        <v>2.500802522918403</v>
      </c>
      <c r="F26" s="44">
        <f>+'APR-JUN 2022'!F26+'JAN-MAR 2022'!F26+'JUL-SEP 2021'!F26+'OCT-DEC 2021'!F26</f>
        <v>6870.12</v>
      </c>
      <c r="G26" s="47">
        <f t="shared" si="56"/>
        <v>0.29743354402978611</v>
      </c>
      <c r="H26" s="44">
        <f t="shared" si="57"/>
        <v>270934.86</v>
      </c>
      <c r="I26" s="48">
        <f t="shared" si="58"/>
        <v>2.1053295516357138</v>
      </c>
      <c r="J26" s="43">
        <f>+'APR-JUN 2022'!J26+'JAN-MAR 2022'!J26+'JUL-SEP 2021'!J26+'OCT-DEC 2021'!J26</f>
        <v>302757.76000000001</v>
      </c>
      <c r="K26" s="47">
        <f t="shared" si="59"/>
        <v>0.99033328644840102</v>
      </c>
      <c r="L26" s="44">
        <f>+'APR-JUN 2022'!L26+'JAN-MAR 2022'!L26+'JUL-SEP 2021'!L26+'OCT-DEC 2021'!L26</f>
        <v>1103027.28</v>
      </c>
      <c r="M26" s="47">
        <f t="shared" si="60"/>
        <v>4.1898143308617968</v>
      </c>
      <c r="N26" s="44">
        <f t="shared" si="61"/>
        <v>1405785.04</v>
      </c>
      <c r="O26" s="48">
        <f t="shared" si="62"/>
        <v>2.4707238429672906</v>
      </c>
      <c r="P26" s="137">
        <f t="shared" si="63"/>
        <v>566822.5</v>
      </c>
      <c r="Q26" s="138">
        <f t="shared" si="64"/>
        <v>1109897.4000000001</v>
      </c>
      <c r="R26" s="139">
        <f t="shared" si="65"/>
        <v>1676719.9000000001</v>
      </c>
      <c r="S26" s="39"/>
      <c r="T26" s="43">
        <f>+'APR-JUN 2022'!T26+'JAN-MAR 2022'!T26+'JUL-SEP 2021'!T26+'OCT-DEC 2021'!T26</f>
        <v>6135241.4430680471</v>
      </c>
      <c r="U26" s="47">
        <f t="shared" si="66"/>
        <v>32.382950628199488</v>
      </c>
      <c r="V26" s="44">
        <f>+'APR-JUN 2022'!V26+'JAN-MAR 2022'!V26+'JUL-SEP 2021'!V26+'OCT-DEC 2021'!V26</f>
        <v>1218961.2644842786</v>
      </c>
      <c r="W26" s="47">
        <f t="shared" si="67"/>
        <v>26.571362713553757</v>
      </c>
      <c r="X26" s="44">
        <f t="shared" si="68"/>
        <v>7354202.7075523259</v>
      </c>
      <c r="Y26" s="48">
        <f t="shared" si="69"/>
        <v>31.250064621144102</v>
      </c>
      <c r="Z26" s="46">
        <f>+'APR-JUN 2022'!Z26+'JAN-MAR 2022'!Z26+'JUL-SEP 2021'!Z26+'OCT-DEC 2021'!Z26</f>
        <v>1355940.4361474779</v>
      </c>
      <c r="AA26" s="47">
        <f t="shared" si="70"/>
        <v>1.431237859959972</v>
      </c>
      <c r="AB26" s="44">
        <f>+'APR-JUN 2022'!AB26+'JAN-MAR 2022'!AB26+'JUL-SEP 2021'!AB26+'OCT-DEC 2021'!AB26</f>
        <v>1355523.7296531759</v>
      </c>
      <c r="AC26" s="47">
        <f t="shared" si="71"/>
        <v>3.7613316064341813</v>
      </c>
      <c r="AD26" s="44">
        <f t="shared" si="72"/>
        <v>2711464.1658006539</v>
      </c>
      <c r="AE26" s="48">
        <f t="shared" si="73"/>
        <v>2.0733430744154981</v>
      </c>
      <c r="AF26" s="137">
        <f t="shared" si="74"/>
        <v>7491181.8792155255</v>
      </c>
      <c r="AG26" s="138">
        <f t="shared" si="75"/>
        <v>2574484.9941374548</v>
      </c>
      <c r="AH26" s="139">
        <f t="shared" si="76"/>
        <v>10065666.87335298</v>
      </c>
      <c r="AI26" s="41"/>
      <c r="AJ26" s="43">
        <f>+'OCT-DEC 2021'!AJ26+'JUL-SEP 2021'!AJ26+'JAN-MAR 2022'!AJ26+'APR-JUN 2022'!AJ26</f>
        <v>959253.16026728251</v>
      </c>
      <c r="AK26" s="47">
        <f t="shared" si="77"/>
        <v>15.216579318960699</v>
      </c>
      <c r="AL26" s="44">
        <f>+'OCT-DEC 2021'!AL26+'JUL-SEP 2021'!AL26+'JAN-MAR 2022'!AL26+'APR-JUN 2022'!AL26</f>
        <v>302313.85059446609</v>
      </c>
      <c r="AM26" s="47">
        <f t="shared" si="78"/>
        <v>17.408375595673505</v>
      </c>
      <c r="AN26" s="44">
        <f t="shared" si="79"/>
        <v>1261567.0108617486</v>
      </c>
      <c r="AO26" s="48">
        <f t="shared" si="80"/>
        <v>15.689961083274241</v>
      </c>
      <c r="AP26" s="46">
        <f>+'OCT-DEC 2021'!AP26+'JUL-SEP 2021'!AP26+'JAN-MAR 2022'!AP26+'APR-JUN 2022'!AP26</f>
        <v>372061.09148260119</v>
      </c>
      <c r="AQ26" s="47">
        <f t="shared" si="81"/>
        <v>2.6305596196397092</v>
      </c>
      <c r="AR26" s="44">
        <f>+'OCT-DEC 2021'!AR26+'JUL-SEP 2021'!AR26+'JAN-MAR 2022'!AR26+'APR-JUN 2022'!AR26</f>
        <v>442568.68169810169</v>
      </c>
      <c r="AS26" s="47">
        <f t="shared" si="82"/>
        <v>3.2126298949477108</v>
      </c>
      <c r="AT26" s="44">
        <f t="shared" si="83"/>
        <v>814629.77318070293</v>
      </c>
      <c r="AU26" s="48">
        <f t="shared" si="84"/>
        <v>2.9177597652578751</v>
      </c>
      <c r="AV26" s="137">
        <f t="shared" si="85"/>
        <v>1331314.2517498836</v>
      </c>
      <c r="AW26" s="138">
        <f t="shared" si="86"/>
        <v>744882.53229256778</v>
      </c>
      <c r="AX26" s="139">
        <f t="shared" si="87"/>
        <v>2076196.7840424515</v>
      </c>
      <c r="AY26" s="41"/>
      <c r="AZ26" s="43">
        <f>+'OCT-DEC 2021'!AZ26+'JUL-SEP 2021'!AZ26+'JAN-MAR 2022'!AZ26+'APR-JUN 2022'!AZ26</f>
        <v>5807776.2318487735</v>
      </c>
      <c r="BA26" s="47">
        <f t="shared" si="88"/>
        <v>52.924985709783236</v>
      </c>
      <c r="BB26" s="44">
        <f>+'OCT-DEC 2021'!BB26+'JUL-SEP 2021'!BB26+'JAN-MAR 2022'!BB26+'APR-JUN 2022'!BB26</f>
        <v>822379.01733591279</v>
      </c>
      <c r="BC26" s="47">
        <f t="shared" si="89"/>
        <v>31.206276983110566</v>
      </c>
      <c r="BD26" s="44">
        <f t="shared" si="90"/>
        <v>6630155.2491846867</v>
      </c>
      <c r="BE26" s="48">
        <f t="shared" si="91"/>
        <v>48.719259081811806</v>
      </c>
      <c r="BF26" s="46">
        <f>+'OCT-DEC 2021'!BF26+'JUL-SEP 2021'!BF26+'JAN-MAR 2022'!BF26+'APR-JUN 2022'!BF26</f>
        <v>1897467.1394144988</v>
      </c>
      <c r="BG26" s="47">
        <f t="shared" si="92"/>
        <v>3.2713033019004039</v>
      </c>
      <c r="BH26" s="44">
        <f>+'OCT-DEC 2021'!BH26+'JUL-SEP 2021'!BH26+'JAN-MAR 2022'!BH26+'APR-JUN 2022'!BH26</f>
        <v>1732177.8162892573</v>
      </c>
      <c r="BI26" s="47">
        <f t="shared" si="93"/>
        <v>6.4972180218874405</v>
      </c>
      <c r="BJ26" s="44">
        <f t="shared" si="94"/>
        <v>3629644.9557037558</v>
      </c>
      <c r="BK26" s="48">
        <f t="shared" si="95"/>
        <v>4.287132449566645</v>
      </c>
      <c r="BL26" s="137">
        <f t="shared" si="96"/>
        <v>7705243.3712632721</v>
      </c>
      <c r="BM26" s="138">
        <f t="shared" si="97"/>
        <v>2554556.8336251699</v>
      </c>
      <c r="BN26" s="139">
        <f t="shared" si="98"/>
        <v>10259800.204888443</v>
      </c>
      <c r="BO26" s="41"/>
      <c r="BP26" s="43">
        <f>+'OCT-DEC 2021'!BP26+'JUL-SEP 2021'!BP26+'JAN-MAR 2022'!BP26+'APR-JUN 2022'!BP26</f>
        <v>1243735.7463379898</v>
      </c>
      <c r="BQ26" s="47">
        <f t="shared" si="99"/>
        <v>14.339986929137917</v>
      </c>
      <c r="BR26" s="44">
        <f>+'OCT-DEC 2021'!BR26+'JUL-SEP 2021'!BR26+'JAN-MAR 2022'!BR26+'APR-JUN 2022'!BR26</f>
        <v>424298.10298863443</v>
      </c>
      <c r="BS26" s="47">
        <f t="shared" si="100"/>
        <v>26.295122892205903</v>
      </c>
      <c r="BT26" s="44">
        <f t="shared" si="101"/>
        <v>1668033.8493266243</v>
      </c>
      <c r="BU26" s="48">
        <f t="shared" si="102"/>
        <v>16.215284144015868</v>
      </c>
      <c r="BV26" s="46">
        <f>+'OCT-DEC 2021'!BV26+'JUL-SEP 2021'!BV26+'JAN-MAR 2022'!BV26+'APR-JUN 2022'!BV26</f>
        <v>515703.78684005077</v>
      </c>
      <c r="BW26" s="47">
        <f t="shared" si="103"/>
        <v>1.9217222963613525</v>
      </c>
      <c r="BX26" s="44">
        <f>+'OCT-DEC 2021'!BX26+'JUL-SEP 2021'!BX26+'JAN-MAR 2022'!BX26+'APR-JUN 2022'!BX26</f>
        <v>568121.32408645144</v>
      </c>
      <c r="BY26" s="47">
        <f t="shared" si="104"/>
        <v>3.3373356600783133</v>
      </c>
      <c r="BZ26" s="44">
        <f t="shared" si="105"/>
        <v>1083825.1109265022</v>
      </c>
      <c r="CA26" s="48">
        <f t="shared" si="106"/>
        <v>2.4711747291335633</v>
      </c>
      <c r="CB26" s="137">
        <f t="shared" si="107"/>
        <v>1759439.5331780405</v>
      </c>
      <c r="CC26" s="138">
        <f t="shared" si="108"/>
        <v>992419.42707508593</v>
      </c>
      <c r="CD26" s="139">
        <f t="shared" si="109"/>
        <v>2751858.9602531265</v>
      </c>
      <c r="CE26" s="41"/>
      <c r="CF26" s="43">
        <f>+'OCT-DEC 2021'!CF26+'JUL-SEP 2021'!CF26+'JAN-MAR 2022'!CF26+'APR-JUN 2022'!CF26</f>
        <v>4971236.7222368196</v>
      </c>
      <c r="CG26" s="47">
        <f t="shared" si="110"/>
        <v>39.694315800610198</v>
      </c>
      <c r="CH26" s="44">
        <f>+'OCT-DEC 2021'!CH26+'JUL-SEP 2021'!CH26+'JAN-MAR 2022'!CH26+'APR-JUN 2022'!CH26</f>
        <v>662326.67437160353</v>
      </c>
      <c r="CI26" s="47">
        <f t="shared" si="111"/>
        <v>30.653338009515597</v>
      </c>
      <c r="CJ26" s="44">
        <f t="shared" si="112"/>
        <v>5633563.3966084234</v>
      </c>
      <c r="CK26" s="48">
        <f t="shared" si="113"/>
        <v>38.364012370924605</v>
      </c>
      <c r="CL26" s="46">
        <f>+'OCT-DEC 2021'!CL26+'JUL-SEP 2021'!CL26+'JAN-MAR 2022'!CL26+'APR-JUN 2022'!CL26</f>
        <v>894342.52082969586</v>
      </c>
      <c r="CM26" s="47">
        <f t="shared" si="114"/>
        <v>1.666556451761412</v>
      </c>
      <c r="CN26" s="44">
        <f>+'OCT-DEC 2021'!CN26+'JUL-SEP 2021'!CN26+'JAN-MAR 2022'!CN26+'APR-JUN 2022'!CN26</f>
        <v>1511644.134831205</v>
      </c>
      <c r="CO26" s="47">
        <f t="shared" si="115"/>
        <v>4.706049054151622</v>
      </c>
      <c r="CP26" s="44">
        <f t="shared" si="116"/>
        <v>2405986.6556609008</v>
      </c>
      <c r="CQ26" s="48">
        <f t="shared" si="117"/>
        <v>2.8046575007645833</v>
      </c>
      <c r="CR26" s="137">
        <f t="shared" si="118"/>
        <v>5865579.2430665158</v>
      </c>
      <c r="CS26" s="138">
        <f t="shared" si="119"/>
        <v>2173970.8092028084</v>
      </c>
      <c r="CT26" s="139">
        <f t="shared" si="120"/>
        <v>8039550.0522693247</v>
      </c>
      <c r="CU26" s="41"/>
      <c r="CV26" s="46">
        <f t="shared" si="121"/>
        <v>19381308.043758914</v>
      </c>
      <c r="CW26" s="47">
        <f t="shared" si="122"/>
        <v>28.510434797092241</v>
      </c>
      <c r="CX26" s="47">
        <f t="shared" si="123"/>
        <v>3437149.0297748954</v>
      </c>
      <c r="CY26" s="47">
        <f t="shared" si="124"/>
        <v>22.848067469504407</v>
      </c>
      <c r="CZ26" s="44">
        <f t="shared" si="125"/>
        <v>22818457.073533811</v>
      </c>
      <c r="DA26" s="48">
        <f t="shared" si="126"/>
        <v>27.484434559898691</v>
      </c>
      <c r="DB26" s="46">
        <f t="shared" si="127"/>
        <v>5338272.7347143246</v>
      </c>
      <c r="DC26" s="47">
        <f t="shared" si="128"/>
        <v>1.9205383617523439</v>
      </c>
      <c r="DD26" s="44">
        <f t="shared" si="129"/>
        <v>6713062.9665581919</v>
      </c>
      <c r="DE26" s="47">
        <f t="shared" si="130"/>
        <v>4.4180729054550429</v>
      </c>
      <c r="DF26" s="44">
        <f t="shared" si="131"/>
        <v>12051335.701272517</v>
      </c>
      <c r="DG26" s="48">
        <f t="shared" si="132"/>
        <v>2.8032711831174124</v>
      </c>
      <c r="DH26" s="174"/>
      <c r="DI26" s="187" t="s">
        <v>25</v>
      </c>
      <c r="DJ26" s="46">
        <f t="shared" si="133"/>
        <v>22818457.073533811</v>
      </c>
      <c r="DK26" s="44">
        <f t="shared" si="134"/>
        <v>12051335.701272517</v>
      </c>
      <c r="DL26" s="45">
        <f t="shared" si="135"/>
        <v>34869792.774806328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f>+'APR-JUN 2022'!D27+'JAN-MAR 2022'!D27+'JUL-SEP 2021'!D27+'OCT-DEC 2021'!D27</f>
        <v>0</v>
      </c>
      <c r="E27" s="47">
        <f t="shared" si="55"/>
        <v>0</v>
      </c>
      <c r="F27" s="44">
        <f>+'APR-JUN 2022'!F27+'JAN-MAR 2022'!F27+'JUL-SEP 2021'!F27+'OCT-DEC 2021'!F27</f>
        <v>0</v>
      </c>
      <c r="G27" s="47">
        <f t="shared" si="56"/>
        <v>0</v>
      </c>
      <c r="H27" s="44">
        <f t="shared" si="57"/>
        <v>0</v>
      </c>
      <c r="I27" s="48">
        <f t="shared" si="58"/>
        <v>0</v>
      </c>
      <c r="J27" s="43">
        <f>+'APR-JUN 2022'!J27+'JAN-MAR 2022'!J27+'JUL-SEP 2021'!J27+'OCT-DEC 2021'!J27</f>
        <v>0</v>
      </c>
      <c r="K27" s="47">
        <f t="shared" si="59"/>
        <v>0</v>
      </c>
      <c r="L27" s="44">
        <f>+'APR-JUN 2022'!L27+'JAN-MAR 2022'!L27+'JUL-SEP 2021'!L27+'OCT-DEC 2021'!L27</f>
        <v>0</v>
      </c>
      <c r="M27" s="47">
        <f t="shared" si="60"/>
        <v>0</v>
      </c>
      <c r="N27" s="44">
        <f t="shared" si="61"/>
        <v>0</v>
      </c>
      <c r="O27" s="48">
        <f t="shared" si="62"/>
        <v>0</v>
      </c>
      <c r="P27" s="137">
        <f t="shared" si="63"/>
        <v>0</v>
      </c>
      <c r="Q27" s="138">
        <f t="shared" si="64"/>
        <v>0</v>
      </c>
      <c r="R27" s="139">
        <f t="shared" si="65"/>
        <v>0</v>
      </c>
      <c r="S27" s="39"/>
      <c r="T27" s="43">
        <f>+'APR-JUN 2022'!T27+'JAN-MAR 2022'!T27+'JUL-SEP 2021'!T27+'OCT-DEC 2021'!T27</f>
        <v>263571.60358634952</v>
      </c>
      <c r="U27" s="47">
        <f t="shared" si="66"/>
        <v>1.3911801687243652</v>
      </c>
      <c r="V27" s="44">
        <f>+'APR-JUN 2022'!V27+'JAN-MAR 2022'!V27+'JUL-SEP 2021'!V27+'OCT-DEC 2021'!V27</f>
        <v>0</v>
      </c>
      <c r="W27" s="47">
        <f t="shared" si="67"/>
        <v>0</v>
      </c>
      <c r="X27" s="44">
        <f t="shared" si="68"/>
        <v>263571.60358634952</v>
      </c>
      <c r="Y27" s="48">
        <f t="shared" si="69"/>
        <v>1.1199894770256296</v>
      </c>
      <c r="Z27" s="46">
        <f>+'APR-JUN 2022'!Z27+'JAN-MAR 2022'!Z27+'JUL-SEP 2021'!Z27+'OCT-DEC 2021'!Z27</f>
        <v>1161635.068884549</v>
      </c>
      <c r="AA27" s="47">
        <f t="shared" si="70"/>
        <v>1.226142421689641</v>
      </c>
      <c r="AB27" s="44">
        <f>+'APR-JUN 2022'!AB27+'JAN-MAR 2022'!AB27+'JUL-SEP 2021'!AB27+'OCT-DEC 2021'!AB27</f>
        <v>5.6190005015214481</v>
      </c>
      <c r="AC27" s="47">
        <f t="shared" si="71"/>
        <v>1.5591703575967435E-5</v>
      </c>
      <c r="AD27" s="44">
        <f t="shared" si="72"/>
        <v>1161640.6878850504</v>
      </c>
      <c r="AE27" s="48">
        <f t="shared" si="73"/>
        <v>0.88825797720787414</v>
      </c>
      <c r="AF27" s="137">
        <f t="shared" si="74"/>
        <v>1425206.6724708984</v>
      </c>
      <c r="AG27" s="138">
        <f t="shared" si="75"/>
        <v>5.6190005015214481</v>
      </c>
      <c r="AH27" s="139">
        <f t="shared" si="76"/>
        <v>1425212.2914713998</v>
      </c>
      <c r="AI27" s="41"/>
      <c r="AJ27" s="43">
        <f>+'OCT-DEC 2021'!AJ27+'JUL-SEP 2021'!AJ27+'JAN-MAR 2022'!AJ27+'APR-JUN 2022'!AJ27</f>
        <v>45991.358291820899</v>
      </c>
      <c r="AK27" s="47">
        <f t="shared" si="77"/>
        <v>0.72955834853776802</v>
      </c>
      <c r="AL27" s="44">
        <f>+'OCT-DEC 2021'!AL27+'JUL-SEP 2021'!AL27+'JAN-MAR 2022'!AL27+'APR-JUN 2022'!AL27</f>
        <v>0</v>
      </c>
      <c r="AM27" s="47">
        <f t="shared" si="78"/>
        <v>0</v>
      </c>
      <c r="AN27" s="44">
        <f t="shared" si="79"/>
        <v>45991.358291820899</v>
      </c>
      <c r="AO27" s="48">
        <f t="shared" si="80"/>
        <v>0.57198913379375793</v>
      </c>
      <c r="AP27" s="46">
        <f>+'OCT-DEC 2021'!AP27+'JUL-SEP 2021'!AP27+'JAN-MAR 2022'!AP27+'APR-JUN 2022'!AP27</f>
        <v>524716.93950054422</v>
      </c>
      <c r="AQ27" s="47">
        <f t="shared" si="81"/>
        <v>3.7098724494163111</v>
      </c>
      <c r="AR27" s="44">
        <f>+'OCT-DEC 2021'!AR27+'JUL-SEP 2021'!AR27+'JAN-MAR 2022'!AR27+'APR-JUN 2022'!AR27</f>
        <v>0</v>
      </c>
      <c r="AS27" s="47">
        <f t="shared" si="82"/>
        <v>0</v>
      </c>
      <c r="AT27" s="44">
        <f t="shared" si="83"/>
        <v>524716.93950054422</v>
      </c>
      <c r="AU27" s="48">
        <f t="shared" si="84"/>
        <v>1.8793788597318173</v>
      </c>
      <c r="AV27" s="137">
        <f t="shared" si="85"/>
        <v>570708.29779236508</v>
      </c>
      <c r="AW27" s="138">
        <f t="shared" si="86"/>
        <v>0</v>
      </c>
      <c r="AX27" s="139">
        <f t="shared" si="87"/>
        <v>570708.29779236508</v>
      </c>
      <c r="AY27" s="41"/>
      <c r="AZ27" s="43">
        <f>+'OCT-DEC 2021'!AZ27+'JUL-SEP 2021'!AZ27+'JAN-MAR 2022'!AZ27+'APR-JUN 2022'!AZ27</f>
        <v>227940.42297016789</v>
      </c>
      <c r="BA27" s="47">
        <f t="shared" si="88"/>
        <v>2.07717087346147</v>
      </c>
      <c r="BB27" s="44">
        <f>+'OCT-DEC 2021'!BB27+'JUL-SEP 2021'!BB27+'JAN-MAR 2022'!BB27+'APR-JUN 2022'!BB27</f>
        <v>0</v>
      </c>
      <c r="BC27" s="47">
        <v>0</v>
      </c>
      <c r="BD27" s="44">
        <f t="shared" si="90"/>
        <v>227940.42297016789</v>
      </c>
      <c r="BE27" s="48">
        <f t="shared" si="91"/>
        <v>1.6749364237386408</v>
      </c>
      <c r="BF27" s="46">
        <f>+'OCT-DEC 2021'!BF27+'JUL-SEP 2021'!BF27+'JAN-MAR 2022'!BF27+'APR-JUN 2022'!BF27</f>
        <v>1215876.3618929482</v>
      </c>
      <c r="BG27" s="47">
        <f t="shared" si="92"/>
        <v>2.096215673379402</v>
      </c>
      <c r="BH27" s="44">
        <f>+'OCT-DEC 2021'!BH27+'JUL-SEP 2021'!BH27+'JAN-MAR 2022'!BH27+'APR-JUN 2022'!BH27</f>
        <v>105.42588323532894</v>
      </c>
      <c r="BI27" s="47">
        <f t="shared" si="93"/>
        <v>3.9544147378434955E-4</v>
      </c>
      <c r="BJ27" s="44">
        <f t="shared" si="94"/>
        <v>1215981.7877761836</v>
      </c>
      <c r="BK27" s="48">
        <f t="shared" si="95"/>
        <v>1.4362492872106742</v>
      </c>
      <c r="BL27" s="137">
        <f t="shared" si="96"/>
        <v>1443816.784863116</v>
      </c>
      <c r="BM27" s="138">
        <f t="shared" si="97"/>
        <v>105.42588323532894</v>
      </c>
      <c r="BN27" s="139">
        <f t="shared" si="98"/>
        <v>1443922.2107463514</v>
      </c>
      <c r="BO27" s="41"/>
      <c r="BP27" s="43">
        <f>+'OCT-DEC 2021'!BP27+'JUL-SEP 2021'!BP27+'JAN-MAR 2022'!BP27+'APR-JUN 2022'!BP27</f>
        <v>68108.538828531513</v>
      </c>
      <c r="BQ27" s="47">
        <f t="shared" si="99"/>
        <v>0.78527577858842768</v>
      </c>
      <c r="BR27" s="44">
        <f>+'OCT-DEC 2021'!BR27+'JUL-SEP 2021'!BR27+'JAN-MAR 2022'!BR27+'APR-JUN 2022'!BR27</f>
        <v>0</v>
      </c>
      <c r="BS27" s="47">
        <f t="shared" si="100"/>
        <v>0</v>
      </c>
      <c r="BT27" s="44">
        <f t="shared" si="101"/>
        <v>68108.538828531513</v>
      </c>
      <c r="BU27" s="48">
        <f t="shared" si="102"/>
        <v>0.66209646176198145</v>
      </c>
      <c r="BV27" s="46">
        <f>+'OCT-DEC 2021'!BV27+'JUL-SEP 2021'!BV27+'JAN-MAR 2022'!BV27+'APR-JUN 2022'!BV27</f>
        <v>666696.21125049551</v>
      </c>
      <c r="BW27" s="47">
        <f t="shared" si="103"/>
        <v>2.4843815514914778</v>
      </c>
      <c r="BX27" s="44">
        <f>+'OCT-DEC 2021'!BX27+'JUL-SEP 2021'!BX27+'JAN-MAR 2022'!BX27+'APR-JUN 2022'!BX27</f>
        <v>0</v>
      </c>
      <c r="BY27" s="47">
        <f t="shared" si="104"/>
        <v>0</v>
      </c>
      <c r="BZ27" s="44">
        <f t="shared" si="105"/>
        <v>666696.21125049551</v>
      </c>
      <c r="CA27" s="48">
        <f t="shared" si="106"/>
        <v>1.5201002566206832</v>
      </c>
      <c r="CB27" s="137">
        <f t="shared" si="107"/>
        <v>734804.75007902703</v>
      </c>
      <c r="CC27" s="138">
        <f t="shared" si="108"/>
        <v>0</v>
      </c>
      <c r="CD27" s="139">
        <f t="shared" si="109"/>
        <v>734804.75007902703</v>
      </c>
      <c r="CE27" s="41"/>
      <c r="CF27" s="43">
        <f>+'OCT-DEC 2021'!CF27+'JUL-SEP 2021'!CF27+'JAN-MAR 2022'!CF27+'APR-JUN 2022'!CF27</f>
        <v>126553.83204330731</v>
      </c>
      <c r="CG27" s="47">
        <f t="shared" si="110"/>
        <v>1.0105066516816565</v>
      </c>
      <c r="CH27" s="44">
        <f>+'OCT-DEC 2021'!CH27+'JUL-SEP 2021'!CH27+'JAN-MAR 2022'!CH27+'APR-JUN 2022'!CH27</f>
        <v>0</v>
      </c>
      <c r="CI27" s="47">
        <f t="shared" si="111"/>
        <v>0</v>
      </c>
      <c r="CJ27" s="44">
        <f t="shared" si="112"/>
        <v>126553.83204330731</v>
      </c>
      <c r="CK27" s="48">
        <f t="shared" si="113"/>
        <v>0.86181914292830741</v>
      </c>
      <c r="CL27" s="46">
        <f>+'OCT-DEC 2021'!CL27+'JUL-SEP 2021'!CL27+'JAN-MAR 2022'!CL27+'APR-JUN 2022'!CL27</f>
        <v>1193368.8225682019</v>
      </c>
      <c r="CM27" s="47">
        <f t="shared" si="114"/>
        <v>2.2237749679361101</v>
      </c>
      <c r="CN27" s="44">
        <f>+'OCT-DEC 2021'!CN27+'JUL-SEP 2021'!CN27+'JAN-MAR 2022'!CN27+'APR-JUN 2022'!CN27</f>
        <v>355.95603612753212</v>
      </c>
      <c r="CO27" s="47">
        <f t="shared" si="115"/>
        <v>1.108161986368958E-3</v>
      </c>
      <c r="CP27" s="44">
        <f t="shared" si="116"/>
        <v>1193724.7786043296</v>
      </c>
      <c r="CQ27" s="48">
        <f t="shared" si="117"/>
        <v>1.3915244069554138</v>
      </c>
      <c r="CR27" s="137">
        <f t="shared" si="118"/>
        <v>1319922.6546115093</v>
      </c>
      <c r="CS27" s="138">
        <f t="shared" si="119"/>
        <v>355.95603612753212</v>
      </c>
      <c r="CT27" s="139">
        <f t="shared" si="120"/>
        <v>1320278.6106476369</v>
      </c>
      <c r="CU27" s="41"/>
      <c r="CV27" s="46">
        <f t="shared" si="121"/>
        <v>732165.7557201772</v>
      </c>
      <c r="CW27" s="47">
        <f t="shared" si="122"/>
        <v>1.0770358735330947</v>
      </c>
      <c r="CX27" s="47">
        <f t="shared" si="123"/>
        <v>0</v>
      </c>
      <c r="CY27" s="47">
        <f t="shared" si="124"/>
        <v>0</v>
      </c>
      <c r="CZ27" s="44">
        <f t="shared" si="125"/>
        <v>732165.7557201772</v>
      </c>
      <c r="DA27" s="48">
        <f t="shared" si="126"/>
        <v>0.88188091487701892</v>
      </c>
      <c r="DB27" s="46">
        <f t="shared" si="127"/>
        <v>4762293.4040967394</v>
      </c>
      <c r="DC27" s="47">
        <f t="shared" si="128"/>
        <v>1.71331957489006</v>
      </c>
      <c r="DD27" s="44">
        <f t="shared" si="129"/>
        <v>467.00091986438247</v>
      </c>
      <c r="DE27" s="47">
        <f t="shared" si="130"/>
        <v>3.073476475870509E-4</v>
      </c>
      <c r="DF27" s="44">
        <f t="shared" si="131"/>
        <v>4762760.4050166039</v>
      </c>
      <c r="DG27" s="48">
        <f t="shared" si="132"/>
        <v>1.1078696441976865</v>
      </c>
      <c r="DH27" s="174"/>
      <c r="DI27" s="187" t="s">
        <v>26</v>
      </c>
      <c r="DJ27" s="46">
        <f t="shared" si="133"/>
        <v>732165.7557201772</v>
      </c>
      <c r="DK27" s="44">
        <f t="shared" si="134"/>
        <v>4762760.4050166039</v>
      </c>
      <c r="DL27" s="45">
        <f t="shared" si="135"/>
        <v>5494926.1607367806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f>+'APR-JUN 2022'!D28+'JAN-MAR 2022'!D28+'JUL-SEP 2021'!D28+'OCT-DEC 2021'!D28</f>
        <v>38090.03</v>
      </c>
      <c r="E28" s="47">
        <f t="shared" si="55"/>
        <v>0.3607283695734525</v>
      </c>
      <c r="F28" s="44">
        <f>+'APR-JUN 2022'!F28+'JAN-MAR 2022'!F28+'JUL-SEP 2021'!F28+'OCT-DEC 2021'!F28</f>
        <v>2677.9399999999996</v>
      </c>
      <c r="G28" s="47">
        <f t="shared" si="56"/>
        <v>0.11593817646549483</v>
      </c>
      <c r="H28" s="44">
        <f t="shared" si="57"/>
        <v>40767.97</v>
      </c>
      <c r="I28" s="48">
        <f t="shared" si="58"/>
        <v>0.31679205843499886</v>
      </c>
      <c r="J28" s="43">
        <f>+'APR-JUN 2022'!J28+'JAN-MAR 2022'!J28+'JUL-SEP 2021'!J28+'OCT-DEC 2021'!J28</f>
        <v>4982.55</v>
      </c>
      <c r="K28" s="47">
        <f t="shared" si="59"/>
        <v>1.6298129291197953E-2</v>
      </c>
      <c r="L28" s="44">
        <f>+'APR-JUN 2022'!L28+'JAN-MAR 2022'!L28+'JUL-SEP 2021'!L28+'OCT-DEC 2021'!L28</f>
        <v>10767.02</v>
      </c>
      <c r="M28" s="47">
        <f t="shared" si="60"/>
        <v>4.0898185851464694E-2</v>
      </c>
      <c r="N28" s="44">
        <f t="shared" si="61"/>
        <v>15749.57</v>
      </c>
      <c r="O28" s="48">
        <f t="shared" si="62"/>
        <v>2.7680503781347926E-2</v>
      </c>
      <c r="P28" s="137">
        <f t="shared" si="63"/>
        <v>43072.58</v>
      </c>
      <c r="Q28" s="138">
        <f t="shared" si="64"/>
        <v>13444.96</v>
      </c>
      <c r="R28" s="139">
        <f t="shared" si="65"/>
        <v>56517.54</v>
      </c>
      <c r="S28" s="39"/>
      <c r="T28" s="43">
        <f>+'APR-JUN 2022'!T28+'JAN-MAR 2022'!T28+'JUL-SEP 2021'!T28+'OCT-DEC 2021'!T28</f>
        <v>249317.05783527801</v>
      </c>
      <c r="U28" s="47">
        <f t="shared" si="66"/>
        <v>1.3159420129699724</v>
      </c>
      <c r="V28" s="44">
        <f>+'APR-JUN 2022'!V28+'JAN-MAR 2022'!V28+'JUL-SEP 2021'!V28+'OCT-DEC 2021'!V28</f>
        <v>165809.18878585496</v>
      </c>
      <c r="W28" s="47">
        <f t="shared" si="67"/>
        <v>3.6143692378388002</v>
      </c>
      <c r="X28" s="44">
        <f t="shared" si="68"/>
        <v>415126.24662113294</v>
      </c>
      <c r="Y28" s="48">
        <f t="shared" si="69"/>
        <v>1.7639875522497086</v>
      </c>
      <c r="Z28" s="46">
        <f>+'APR-JUN 2022'!Z28+'JAN-MAR 2022'!Z28+'JUL-SEP 2021'!Z28+'OCT-DEC 2021'!Z28</f>
        <v>764615.05057515914</v>
      </c>
      <c r="AA28" s="47">
        <f t="shared" si="70"/>
        <v>0.80707528111459814</v>
      </c>
      <c r="AB28" s="44">
        <f>+'APR-JUN 2022'!AB28+'JAN-MAR 2022'!AB28+'JUL-SEP 2021'!AB28+'OCT-DEC 2021'!AB28</f>
        <v>643441.75554225629</v>
      </c>
      <c r="AC28" s="47">
        <f t="shared" si="71"/>
        <v>1.7854337471759465</v>
      </c>
      <c r="AD28" s="44">
        <f t="shared" si="72"/>
        <v>1408056.8061174154</v>
      </c>
      <c r="AE28" s="48">
        <f t="shared" si="73"/>
        <v>1.0766820613633665</v>
      </c>
      <c r="AF28" s="137">
        <f t="shared" si="74"/>
        <v>1013932.1084104371</v>
      </c>
      <c r="AG28" s="138">
        <f t="shared" si="75"/>
        <v>809250.94432811125</v>
      </c>
      <c r="AH28" s="139">
        <f t="shared" si="76"/>
        <v>1823183.0527385483</v>
      </c>
      <c r="AI28" s="41"/>
      <c r="AJ28" s="43">
        <f>+'OCT-DEC 2021'!AJ28+'JUL-SEP 2021'!AJ28+'JAN-MAR 2022'!AJ28+'APR-JUN 2022'!AJ28</f>
        <v>38505.081626216575</v>
      </c>
      <c r="AK28" s="47">
        <f t="shared" si="77"/>
        <v>0.61080395980673496</v>
      </c>
      <c r="AL28" s="44">
        <f>+'OCT-DEC 2021'!AL28+'JUL-SEP 2021'!AL28+'JAN-MAR 2022'!AL28+'APR-JUN 2022'!AL28</f>
        <v>41424.16256839798</v>
      </c>
      <c r="AM28" s="47">
        <f t="shared" si="78"/>
        <v>2.3853600465506148</v>
      </c>
      <c r="AN28" s="44">
        <f t="shared" si="79"/>
        <v>79929.244194614555</v>
      </c>
      <c r="AO28" s="48">
        <f t="shared" si="80"/>
        <v>0.99407064391481426</v>
      </c>
      <c r="AP28" s="46">
        <f>+'OCT-DEC 2021'!AP28+'JUL-SEP 2021'!AP28+'JAN-MAR 2022'!AP28+'APR-JUN 2022'!AP28</f>
        <v>112231.7291073395</v>
      </c>
      <c r="AQ28" s="47">
        <f t="shared" si="81"/>
        <v>0.79350478023826343</v>
      </c>
      <c r="AR28" s="44">
        <f>+'OCT-DEC 2021'!AR28+'JUL-SEP 2021'!AR28+'JAN-MAR 2022'!AR28+'APR-JUN 2022'!AR28</f>
        <v>135436.86316937796</v>
      </c>
      <c r="AS28" s="47">
        <f t="shared" si="82"/>
        <v>0.98314348368802007</v>
      </c>
      <c r="AT28" s="44">
        <f t="shared" si="83"/>
        <v>247668.59227671748</v>
      </c>
      <c r="AU28" s="48">
        <f t="shared" si="84"/>
        <v>0.88707469018906893</v>
      </c>
      <c r="AV28" s="137">
        <f t="shared" si="85"/>
        <v>150736.81073355608</v>
      </c>
      <c r="AW28" s="138">
        <f t="shared" si="86"/>
        <v>176861.02573777596</v>
      </c>
      <c r="AX28" s="139">
        <f t="shared" si="87"/>
        <v>327597.836471332</v>
      </c>
      <c r="AY28" s="41"/>
      <c r="AZ28" s="43">
        <f>+'OCT-DEC 2021'!AZ28+'JUL-SEP 2021'!AZ28+'JAN-MAR 2022'!AZ28+'APR-JUN 2022'!AZ28</f>
        <v>43942.762310523889</v>
      </c>
      <c r="BA28" s="47">
        <f t="shared" si="88"/>
        <v>0.40044071508460205</v>
      </c>
      <c r="BB28" s="44">
        <f>+'OCT-DEC 2021'!BB28+'JUL-SEP 2021'!BB28+'JAN-MAR 2022'!BB28+'APR-JUN 2022'!BB28</f>
        <v>23334.532392624275</v>
      </c>
      <c r="BC28" s="47">
        <v>0.92484250583258665</v>
      </c>
      <c r="BD28" s="44">
        <f t="shared" si="90"/>
        <v>67277.29470314816</v>
      </c>
      <c r="BE28" s="48">
        <f t="shared" si="91"/>
        <v>0.49436247384541115</v>
      </c>
      <c r="BF28" s="46">
        <f>+'OCT-DEC 2021'!BF28+'JUL-SEP 2021'!BF28+'JAN-MAR 2022'!BF28+'APR-JUN 2022'!BF28</f>
        <v>164858.57968242632</v>
      </c>
      <c r="BG28" s="47">
        <f t="shared" si="92"/>
        <v>0.28422226918150717</v>
      </c>
      <c r="BH28" s="44">
        <f>+'OCT-DEC 2021'!BH28+'JUL-SEP 2021'!BH28+'JAN-MAR 2022'!BH28+'APR-JUN 2022'!BH28</f>
        <v>132093.02949620265</v>
      </c>
      <c r="BI28" s="47">
        <f t="shared" si="93"/>
        <v>0.49546715339363268</v>
      </c>
      <c r="BJ28" s="44">
        <f t="shared" si="94"/>
        <v>296951.60917862901</v>
      </c>
      <c r="BK28" s="48">
        <f t="shared" si="95"/>
        <v>0.3507425368589242</v>
      </c>
      <c r="BL28" s="137">
        <f t="shared" si="96"/>
        <v>208801.34199295021</v>
      </c>
      <c r="BM28" s="138">
        <f t="shared" si="97"/>
        <v>155427.56188882692</v>
      </c>
      <c r="BN28" s="139">
        <f t="shared" si="98"/>
        <v>364228.90388177714</v>
      </c>
      <c r="BO28" s="41"/>
      <c r="BP28" s="43">
        <f>+'OCT-DEC 2021'!BP28+'JUL-SEP 2021'!BP28+'JAN-MAR 2022'!BP28+'APR-JUN 2022'!BP28</f>
        <v>35442.878867981781</v>
      </c>
      <c r="BQ28" s="47">
        <f t="shared" si="99"/>
        <v>0.40864823672902484</v>
      </c>
      <c r="BR28" s="44">
        <f>+'OCT-DEC 2021'!BR28+'JUL-SEP 2021'!BR28+'JAN-MAR 2022'!BR28+'APR-JUN 2022'!BR28</f>
        <v>28770.226697651306</v>
      </c>
      <c r="BS28" s="47">
        <f t="shared" si="100"/>
        <v>1.7829838062500809</v>
      </c>
      <c r="BT28" s="44">
        <f t="shared" si="101"/>
        <v>64213.105565633086</v>
      </c>
      <c r="BU28" s="48">
        <f t="shared" si="102"/>
        <v>0.62422819113459083</v>
      </c>
      <c r="BV28" s="46">
        <f>+'OCT-DEC 2021'!BV28+'JUL-SEP 2021'!BV28+'JAN-MAR 2022'!BV28+'APR-JUN 2022'!BV28</f>
        <v>165387.09296954324</v>
      </c>
      <c r="BW28" s="47">
        <f t="shared" si="103"/>
        <v>0.61629965146743393</v>
      </c>
      <c r="BX28" s="44">
        <f>+'OCT-DEC 2021'!BX28+'JUL-SEP 2021'!BX28+'JAN-MAR 2022'!BX28+'APR-JUN 2022'!BX28</f>
        <v>102854.7493238785</v>
      </c>
      <c r="BY28" s="47">
        <f t="shared" si="104"/>
        <v>0.6042033772961517</v>
      </c>
      <c r="BZ28" s="44">
        <f t="shared" si="105"/>
        <v>268241.84229342174</v>
      </c>
      <c r="CA28" s="48">
        <f t="shared" si="106"/>
        <v>0.6116046355533149</v>
      </c>
      <c r="CB28" s="137">
        <f t="shared" si="107"/>
        <v>200829.97183752502</v>
      </c>
      <c r="CC28" s="138">
        <f t="shared" si="108"/>
        <v>131624.97602152982</v>
      </c>
      <c r="CD28" s="139">
        <f t="shared" si="109"/>
        <v>332454.94785905484</v>
      </c>
      <c r="CE28" s="41"/>
      <c r="CF28" s="43">
        <f>+'OCT-DEC 2021'!CF28+'JUL-SEP 2021'!CF28+'JAN-MAR 2022'!CF28+'APR-JUN 2022'!CF28</f>
        <v>179850.01475752867</v>
      </c>
      <c r="CG28" s="47">
        <f t="shared" si="110"/>
        <v>1.4360658486843343</v>
      </c>
      <c r="CH28" s="44">
        <f>+'OCT-DEC 2021'!CH28+'JUL-SEP 2021'!CH28+'JAN-MAR 2022'!CH28+'APR-JUN 2022'!CH28</f>
        <v>57112.55120251968</v>
      </c>
      <c r="CI28" s="47">
        <f t="shared" si="111"/>
        <v>2.6432429861859434</v>
      </c>
      <c r="CJ28" s="44">
        <f t="shared" si="112"/>
        <v>236962.56596004835</v>
      </c>
      <c r="CK28" s="48">
        <f t="shared" si="113"/>
        <v>1.6136917563420501</v>
      </c>
      <c r="CL28" s="46">
        <f>+'OCT-DEC 2021'!CL28+'JUL-SEP 2021'!CL28+'JAN-MAR 2022'!CL28+'APR-JUN 2022'!CL28</f>
        <v>669896.5229231522</v>
      </c>
      <c r="CM28" s="47">
        <f t="shared" si="114"/>
        <v>1.2483140925183729</v>
      </c>
      <c r="CN28" s="44">
        <f>+'OCT-DEC 2021'!CN28+'JUL-SEP 2021'!CN28+'JAN-MAR 2022'!CN28+'APR-JUN 2022'!CN28</f>
        <v>264916.09480388783</v>
      </c>
      <c r="CO28" s="47">
        <f t="shared" si="115"/>
        <v>0.82473652935556108</v>
      </c>
      <c r="CP28" s="44">
        <f t="shared" si="116"/>
        <v>934812.61772704008</v>
      </c>
      <c r="CQ28" s="48">
        <f t="shared" si="117"/>
        <v>1.0897106241004182</v>
      </c>
      <c r="CR28" s="137">
        <f t="shared" si="118"/>
        <v>849746.53768068086</v>
      </c>
      <c r="CS28" s="138">
        <f t="shared" si="119"/>
        <v>322028.64600640751</v>
      </c>
      <c r="CT28" s="139">
        <f t="shared" si="120"/>
        <v>1171775.1836870883</v>
      </c>
      <c r="CU28" s="41"/>
      <c r="CV28" s="46">
        <f t="shared" si="121"/>
        <v>585147.82539752894</v>
      </c>
      <c r="CW28" s="47">
        <f t="shared" si="122"/>
        <v>0.86076847264334633</v>
      </c>
      <c r="CX28" s="47">
        <f t="shared" si="123"/>
        <v>319128.6016470482</v>
      </c>
      <c r="CY28" s="47">
        <f t="shared" si="124"/>
        <v>2.1213720320872684</v>
      </c>
      <c r="CZ28" s="44">
        <f t="shared" si="125"/>
        <v>904276.4270445772</v>
      </c>
      <c r="DA28" s="48">
        <f t="shared" si="126"/>
        <v>1.0891852241838151</v>
      </c>
      <c r="DB28" s="46">
        <f t="shared" si="127"/>
        <v>1881971.5252576205</v>
      </c>
      <c r="DC28" s="47">
        <f t="shared" si="128"/>
        <v>0.67707265806760131</v>
      </c>
      <c r="DD28" s="44">
        <f t="shared" si="129"/>
        <v>1289509.5123356034</v>
      </c>
      <c r="DE28" s="47">
        <f t="shared" si="130"/>
        <v>0.84866581263387419</v>
      </c>
      <c r="DF28" s="44">
        <f t="shared" si="131"/>
        <v>3171481.0375932241</v>
      </c>
      <c r="DG28" s="48">
        <f t="shared" si="132"/>
        <v>0.73772083201944438</v>
      </c>
      <c r="DH28" s="174"/>
      <c r="DI28" s="187" t="s">
        <v>27</v>
      </c>
      <c r="DJ28" s="46">
        <f t="shared" si="133"/>
        <v>904276.4270445772</v>
      </c>
      <c r="DK28" s="44">
        <f t="shared" si="134"/>
        <v>3171481.0375932241</v>
      </c>
      <c r="DL28" s="45">
        <f t="shared" si="135"/>
        <v>4075757.4646378011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f>+'APR-JUN 2022'!D29+'JAN-MAR 2022'!D29+'JUL-SEP 2021'!D29+'OCT-DEC 2021'!D29</f>
        <v>82446.34</v>
      </c>
      <c r="E29" s="47">
        <f t="shared" si="55"/>
        <v>0.78080100765209481</v>
      </c>
      <c r="F29" s="44">
        <f>+'APR-JUN 2022'!F29+'JAN-MAR 2022'!F29+'JUL-SEP 2021'!F29+'OCT-DEC 2021'!F29</f>
        <v>526.17000000000007</v>
      </c>
      <c r="G29" s="47">
        <f t="shared" si="56"/>
        <v>2.2779894363148329E-2</v>
      </c>
      <c r="H29" s="44">
        <f t="shared" si="57"/>
        <v>82972.509999999995</v>
      </c>
      <c r="I29" s="48">
        <f t="shared" si="58"/>
        <v>0.64474714430025637</v>
      </c>
      <c r="J29" s="43">
        <f>+'APR-JUN 2022'!J29+'JAN-MAR 2022'!J29+'JUL-SEP 2021'!J29+'OCT-DEC 2021'!J29</f>
        <v>21906186.259999998</v>
      </c>
      <c r="K29" s="47">
        <f t="shared" si="59"/>
        <v>71.656050805821138</v>
      </c>
      <c r="L29" s="44">
        <f>+'APR-JUN 2022'!L29+'JAN-MAR 2022'!L29+'JUL-SEP 2021'!L29+'OCT-DEC 2021'!L29</f>
        <v>1073293.53</v>
      </c>
      <c r="M29" s="47">
        <f t="shared" si="60"/>
        <v>4.0768716193630725</v>
      </c>
      <c r="N29" s="44">
        <f t="shared" si="61"/>
        <v>22979479.789999999</v>
      </c>
      <c r="O29" s="48">
        <f t="shared" si="62"/>
        <v>40.387361510219215</v>
      </c>
      <c r="P29" s="137">
        <f t="shared" si="63"/>
        <v>21988632.599999998</v>
      </c>
      <c r="Q29" s="138">
        <f t="shared" si="64"/>
        <v>1073819.7</v>
      </c>
      <c r="R29" s="139">
        <f t="shared" si="65"/>
        <v>23062452.299999997</v>
      </c>
      <c r="S29" s="39"/>
      <c r="T29" s="43">
        <f>+'APR-JUN 2022'!T29+'JAN-MAR 2022'!T29+'JUL-SEP 2021'!T29+'OCT-DEC 2021'!T29</f>
        <v>2419362.2433324545</v>
      </c>
      <c r="U29" s="47">
        <f t="shared" si="66"/>
        <v>12.769845947315538</v>
      </c>
      <c r="V29" s="44">
        <f>+'APR-JUN 2022'!V29+'JAN-MAR 2022'!V29+'JUL-SEP 2021'!V29+'OCT-DEC 2021'!V29</f>
        <v>794194.50562594249</v>
      </c>
      <c r="W29" s="47">
        <f t="shared" si="67"/>
        <v>17.312141812009646</v>
      </c>
      <c r="X29" s="44">
        <f t="shared" si="68"/>
        <v>3213556.7489583967</v>
      </c>
      <c r="Y29" s="48">
        <f t="shared" si="69"/>
        <v>13.655301609450385</v>
      </c>
      <c r="Z29" s="46">
        <f>+'APR-JUN 2022'!Z29+'JAN-MAR 2022'!Z29+'JUL-SEP 2021'!Z29+'OCT-DEC 2021'!Z29</f>
        <v>144769.88884762136</v>
      </c>
      <c r="AA29" s="47">
        <f t="shared" si="70"/>
        <v>0.15280917979672717</v>
      </c>
      <c r="AB29" s="44">
        <f>+'APR-JUN 2022'!AB29+'JAN-MAR 2022'!AB29+'JUL-SEP 2021'!AB29+'OCT-DEC 2021'!AB29</f>
        <v>312556.2775749896</v>
      </c>
      <c r="AC29" s="47">
        <f t="shared" si="71"/>
        <v>0.8672867762580736</v>
      </c>
      <c r="AD29" s="44">
        <f t="shared" si="72"/>
        <v>457326.16642261099</v>
      </c>
      <c r="AE29" s="48">
        <f t="shared" si="73"/>
        <v>0.3496981637672954</v>
      </c>
      <c r="AF29" s="137">
        <f t="shared" si="74"/>
        <v>2564132.1321800756</v>
      </c>
      <c r="AG29" s="138">
        <f t="shared" si="75"/>
        <v>1106750.7832009322</v>
      </c>
      <c r="AH29" s="139">
        <f t="shared" si="76"/>
        <v>3670882.9153810078</v>
      </c>
      <c r="AI29" s="41"/>
      <c r="AJ29" s="43">
        <f>+'OCT-DEC 2021'!AJ29+'JUL-SEP 2021'!AJ29+'JAN-MAR 2022'!AJ29+'APR-JUN 2022'!AJ29</f>
        <v>141237.86241615756</v>
      </c>
      <c r="AK29" s="47">
        <f t="shared" si="77"/>
        <v>2.2404483251294027</v>
      </c>
      <c r="AL29" s="44">
        <f>+'OCT-DEC 2021'!AL29+'JUL-SEP 2021'!AL29+'JAN-MAR 2022'!AL29+'APR-JUN 2022'!AL29</f>
        <v>213972.16231030697</v>
      </c>
      <c r="AM29" s="47">
        <f t="shared" si="78"/>
        <v>12.32132686342894</v>
      </c>
      <c r="AN29" s="44">
        <f t="shared" si="79"/>
        <v>355210.02472646453</v>
      </c>
      <c r="AO29" s="48">
        <f t="shared" si="80"/>
        <v>4.4177054539022524</v>
      </c>
      <c r="AP29" s="46">
        <f>+'OCT-DEC 2021'!AP29+'JUL-SEP 2021'!AP29+'JAN-MAR 2022'!AP29+'APR-JUN 2022'!AP29</f>
        <v>25500.745575626752</v>
      </c>
      <c r="AQ29" s="47">
        <f t="shared" si="81"/>
        <v>0.18029628229773295</v>
      </c>
      <c r="AR29" s="44">
        <f>+'OCT-DEC 2021'!AR29+'JUL-SEP 2021'!AR29+'JAN-MAR 2022'!AR29+'APR-JUN 2022'!AR29</f>
        <v>100453.76881878197</v>
      </c>
      <c r="AS29" s="47">
        <f t="shared" si="82"/>
        <v>0.72919931778527702</v>
      </c>
      <c r="AT29" s="44">
        <f t="shared" si="83"/>
        <v>125954.51439440873</v>
      </c>
      <c r="AU29" s="48">
        <f t="shared" si="84"/>
        <v>0.45113133162035673</v>
      </c>
      <c r="AV29" s="137">
        <f t="shared" si="85"/>
        <v>166738.60799178432</v>
      </c>
      <c r="AW29" s="138">
        <f t="shared" si="86"/>
        <v>314425.93112908897</v>
      </c>
      <c r="AX29" s="139">
        <f t="shared" si="87"/>
        <v>481164.53912087332</v>
      </c>
      <c r="AY29" s="41"/>
      <c r="AZ29" s="43">
        <f>+'OCT-DEC 2021'!AZ29+'JUL-SEP 2021'!AZ29+'JAN-MAR 2022'!AZ29+'APR-JUN 2022'!AZ29</f>
        <v>262546.93931781891</v>
      </c>
      <c r="BA29" s="47">
        <f t="shared" si="88"/>
        <v>2.3925324352793877</v>
      </c>
      <c r="BB29" s="44">
        <f>+'OCT-DEC 2021'!BB29+'JUL-SEP 2021'!BB29+'JAN-MAR 2022'!BB29+'APR-JUN 2022'!BB29</f>
        <v>111260.32420307081</v>
      </c>
      <c r="BC29" s="47">
        <v>53.605627062303299</v>
      </c>
      <c r="BD29" s="44">
        <f t="shared" si="90"/>
        <v>373807.26352088968</v>
      </c>
      <c r="BE29" s="48">
        <f t="shared" si="91"/>
        <v>2.7467852913967308</v>
      </c>
      <c r="BF29" s="46">
        <f>+'OCT-DEC 2021'!BF29+'JUL-SEP 2021'!BF29+'JAN-MAR 2022'!BF29+'APR-JUN 2022'!BF29</f>
        <v>52623.934941415529</v>
      </c>
      <c r="BG29" s="47">
        <f t="shared" si="92"/>
        <v>9.0725603915314493E-2</v>
      </c>
      <c r="BH29" s="44">
        <f>+'OCT-DEC 2021'!BH29+'JUL-SEP 2021'!BH29+'JAN-MAR 2022'!BH29+'APR-JUN 2022'!BH29</f>
        <v>163260.13561353844</v>
      </c>
      <c r="BI29" s="47">
        <f t="shared" si="93"/>
        <v>0.6123717122970801</v>
      </c>
      <c r="BJ29" s="44">
        <f t="shared" si="94"/>
        <v>215884.07055495397</v>
      </c>
      <c r="BK29" s="48">
        <f t="shared" si="95"/>
        <v>0.25499012038802221</v>
      </c>
      <c r="BL29" s="137">
        <f t="shared" si="96"/>
        <v>315170.87425923441</v>
      </c>
      <c r="BM29" s="138">
        <f t="shared" si="97"/>
        <v>274520.45981660928</v>
      </c>
      <c r="BN29" s="139">
        <f t="shared" si="98"/>
        <v>589691.33407584368</v>
      </c>
      <c r="BO29" s="41"/>
      <c r="BP29" s="43">
        <f>+'OCT-DEC 2021'!BP29+'JUL-SEP 2021'!BP29+'JAN-MAR 2022'!BP29+'APR-JUN 2022'!BP29</f>
        <v>326666.54699063429</v>
      </c>
      <c r="BQ29" s="47">
        <f t="shared" si="99"/>
        <v>3.7663901096554246</v>
      </c>
      <c r="BR29" s="44">
        <f>+'OCT-DEC 2021'!BR29+'JUL-SEP 2021'!BR29+'JAN-MAR 2022'!BR29+'APR-JUN 2022'!BR29</f>
        <v>408235.6773695288</v>
      </c>
      <c r="BS29" s="47">
        <f t="shared" si="100"/>
        <v>25.299682534056075</v>
      </c>
      <c r="BT29" s="44">
        <f t="shared" si="101"/>
        <v>734902.22436016309</v>
      </c>
      <c r="BU29" s="48">
        <f t="shared" si="102"/>
        <v>7.1441286343679575</v>
      </c>
      <c r="BV29" s="46">
        <f>+'OCT-DEC 2021'!BV29+'JUL-SEP 2021'!BV29+'JAN-MAR 2022'!BV29+'APR-JUN 2022'!BV29</f>
        <v>20712.894657646102</v>
      </c>
      <c r="BW29" s="47">
        <f t="shared" si="103"/>
        <v>7.718467946431444E-2</v>
      </c>
      <c r="BX29" s="44">
        <f>+'OCT-DEC 2021'!BX29+'JUL-SEP 2021'!BX29+'JAN-MAR 2022'!BX29+'APR-JUN 2022'!BX29</f>
        <v>156789.55944647279</v>
      </c>
      <c r="BY29" s="47">
        <f t="shared" si="104"/>
        <v>0.92103458483994072</v>
      </c>
      <c r="BZ29" s="44">
        <f t="shared" si="105"/>
        <v>177502.45410411889</v>
      </c>
      <c r="CA29" s="48">
        <f t="shared" si="106"/>
        <v>0.40471435337599815</v>
      </c>
      <c r="CB29" s="137">
        <f t="shared" si="107"/>
        <v>347379.44164828036</v>
      </c>
      <c r="CC29" s="138">
        <f t="shared" si="108"/>
        <v>565025.23681600159</v>
      </c>
      <c r="CD29" s="139">
        <f t="shared" si="109"/>
        <v>912404.67846428195</v>
      </c>
      <c r="CE29" s="41"/>
      <c r="CF29" s="43">
        <f>+'OCT-DEC 2021'!CF29+'JUL-SEP 2021'!CF29+'JAN-MAR 2022'!CF29+'APR-JUN 2022'!CF29</f>
        <v>249564.39810340048</v>
      </c>
      <c r="CG29" s="47">
        <f t="shared" si="110"/>
        <v>1.9927210439595049</v>
      </c>
      <c r="CH29" s="44">
        <f>+'OCT-DEC 2021'!CH29+'JUL-SEP 2021'!CH29+'JAN-MAR 2022'!CH29+'APR-JUN 2022'!CH29</f>
        <v>87462.527497033021</v>
      </c>
      <c r="CI29" s="47">
        <f t="shared" si="111"/>
        <v>4.0478792750975616</v>
      </c>
      <c r="CJ29" s="44">
        <f t="shared" si="112"/>
        <v>337026.92560043349</v>
      </c>
      <c r="CK29" s="48">
        <f t="shared" si="113"/>
        <v>2.2951201988520786</v>
      </c>
      <c r="CL29" s="46">
        <f>+'OCT-DEC 2021'!CL29+'JUL-SEP 2021'!CL29+'JAN-MAR 2022'!CL29+'APR-JUN 2022'!CL29</f>
        <v>11919.603284853156</v>
      </c>
      <c r="CM29" s="47">
        <f t="shared" si="114"/>
        <v>2.2211503192736216E-2</v>
      </c>
      <c r="CN29" s="44">
        <f>+'OCT-DEC 2021'!CN29+'JUL-SEP 2021'!CN29+'JAN-MAR 2022'!CN29+'APR-JUN 2022'!CN29</f>
        <v>79788.132541519517</v>
      </c>
      <c r="CO29" s="47">
        <f t="shared" si="115"/>
        <v>0.24839633682796</v>
      </c>
      <c r="CP29" s="44">
        <f t="shared" si="116"/>
        <v>91707.735826372678</v>
      </c>
      <c r="CQ29" s="48">
        <f t="shared" si="117"/>
        <v>0.10690366405748843</v>
      </c>
      <c r="CR29" s="137">
        <f t="shared" si="118"/>
        <v>261484.00138825364</v>
      </c>
      <c r="CS29" s="138">
        <f t="shared" si="119"/>
        <v>167250.66003855254</v>
      </c>
      <c r="CT29" s="139">
        <f t="shared" si="120"/>
        <v>428734.66142680618</v>
      </c>
      <c r="CU29" s="41"/>
      <c r="CV29" s="46">
        <f t="shared" si="121"/>
        <v>3481824.3301604656</v>
      </c>
      <c r="CW29" s="47">
        <f t="shared" si="122"/>
        <v>5.1218589228261751</v>
      </c>
      <c r="CX29" s="47">
        <f t="shared" si="123"/>
        <v>1615651.3670058823</v>
      </c>
      <c r="CY29" s="47">
        <f t="shared" si="124"/>
        <v>10.739863509195882</v>
      </c>
      <c r="CZ29" s="44">
        <f t="shared" si="125"/>
        <v>5097475.6971663479</v>
      </c>
      <c r="DA29" s="48">
        <f t="shared" si="126"/>
        <v>6.1398207936653222</v>
      </c>
      <c r="DB29" s="46">
        <f t="shared" si="127"/>
        <v>22161713.327307161</v>
      </c>
      <c r="DC29" s="47">
        <f t="shared" si="128"/>
        <v>7.9730697029531399</v>
      </c>
      <c r="DD29" s="44">
        <f t="shared" si="129"/>
        <v>1886141.4039953025</v>
      </c>
      <c r="DE29" s="47">
        <f t="shared" si="130"/>
        <v>1.2413275839003475</v>
      </c>
      <c r="DF29" s="44">
        <f t="shared" si="131"/>
        <v>24047854.731302463</v>
      </c>
      <c r="DG29" s="48">
        <f t="shared" si="132"/>
        <v>5.5937914149164163</v>
      </c>
      <c r="DH29" s="174"/>
      <c r="DI29" s="187" t="s">
        <v>28</v>
      </c>
      <c r="DJ29" s="46">
        <f t="shared" si="133"/>
        <v>5097475.6971663479</v>
      </c>
      <c r="DK29" s="44">
        <f t="shared" si="134"/>
        <v>24047854.731302463</v>
      </c>
      <c r="DL29" s="45">
        <f t="shared" si="135"/>
        <v>29145330.428468809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f>+'APR-JUN 2022'!D30+'JAN-MAR 2022'!D30+'JUL-SEP 2021'!D30+'OCT-DEC 2021'!D30</f>
        <v>-1702.81</v>
      </c>
      <c r="E30" s="47">
        <f t="shared" si="55"/>
        <v>-1.612631638760512E-2</v>
      </c>
      <c r="F30" s="44">
        <f>+'APR-JUN 2022'!F30+'JAN-MAR 2022'!F30+'JUL-SEP 2021'!F30+'OCT-DEC 2021'!F30</f>
        <v>131.54000000000002</v>
      </c>
      <c r="G30" s="47">
        <f t="shared" si="56"/>
        <v>5.6948653563079063E-3</v>
      </c>
      <c r="H30" s="44">
        <f t="shared" si="57"/>
        <v>-1571.27</v>
      </c>
      <c r="I30" s="48">
        <f t="shared" si="58"/>
        <v>-1.2209728805657004E-2</v>
      </c>
      <c r="J30" s="43">
        <f>+'APR-JUN 2022'!J30+'JAN-MAR 2022'!J30+'JUL-SEP 2021'!J30+'OCT-DEC 2021'!J30</f>
        <v>2470.65</v>
      </c>
      <c r="K30" s="47">
        <f t="shared" si="59"/>
        <v>8.0815994085956435E-3</v>
      </c>
      <c r="L30" s="44">
        <f>+'APR-JUN 2022'!L30+'JAN-MAR 2022'!L30+'JUL-SEP 2021'!L30+'OCT-DEC 2021'!L30</f>
        <v>10863.15</v>
      </c>
      <c r="M30" s="47">
        <f t="shared" si="60"/>
        <v>4.1263332624285887E-2</v>
      </c>
      <c r="N30" s="44">
        <f t="shared" si="61"/>
        <v>13333.8</v>
      </c>
      <c r="O30" s="48">
        <f t="shared" si="62"/>
        <v>2.3434690681697151E-2</v>
      </c>
      <c r="P30" s="137">
        <f t="shared" si="63"/>
        <v>767.84000000000015</v>
      </c>
      <c r="Q30" s="138">
        <f t="shared" si="64"/>
        <v>10994.69</v>
      </c>
      <c r="R30" s="139">
        <f t="shared" si="65"/>
        <v>11762.53</v>
      </c>
      <c r="S30" s="39"/>
      <c r="T30" s="43">
        <f>+'APR-JUN 2022'!T30+'JAN-MAR 2022'!T30+'JUL-SEP 2021'!T30+'OCT-DEC 2021'!T30</f>
        <v>769739.12881998811</v>
      </c>
      <c r="U30" s="47">
        <f t="shared" si="66"/>
        <v>4.0628269378598434</v>
      </c>
      <c r="V30" s="44">
        <f>+'APR-JUN 2022'!V30+'JAN-MAR 2022'!V30+'JUL-SEP 2021'!V30+'OCT-DEC 2021'!V30</f>
        <v>272218.7469224488</v>
      </c>
      <c r="W30" s="47">
        <f t="shared" si="67"/>
        <v>5.933923638636486</v>
      </c>
      <c r="X30" s="44">
        <f t="shared" si="68"/>
        <v>1041957.8757424369</v>
      </c>
      <c r="Y30" s="48">
        <f t="shared" si="69"/>
        <v>4.4275704987058262</v>
      </c>
      <c r="Z30" s="46">
        <f>+'APR-JUN 2022'!Z30+'JAN-MAR 2022'!Z30+'JUL-SEP 2021'!Z30+'OCT-DEC 2021'!Z30</f>
        <v>7262.2150577861357</v>
      </c>
      <c r="AA30" s="47">
        <f t="shared" si="70"/>
        <v>7.6654968469016304E-3</v>
      </c>
      <c r="AB30" s="44">
        <f>+'APR-JUN 2022'!AB30+'JAN-MAR 2022'!AB30+'JUL-SEP 2021'!AB30+'OCT-DEC 2021'!AB30</f>
        <v>12274.820443976334</v>
      </c>
      <c r="AC30" s="47">
        <f t="shared" si="71"/>
        <v>3.4060392370294838E-2</v>
      </c>
      <c r="AD30" s="44">
        <f t="shared" si="72"/>
        <v>19537.035501762468</v>
      </c>
      <c r="AE30" s="48">
        <f t="shared" si="73"/>
        <v>1.4939152714278207E-2</v>
      </c>
      <c r="AF30" s="137">
        <f t="shared" si="74"/>
        <v>777001.3438777742</v>
      </c>
      <c r="AG30" s="138">
        <f t="shared" si="75"/>
        <v>284493.56736642512</v>
      </c>
      <c r="AH30" s="139">
        <f t="shared" si="76"/>
        <v>1061494.9112441994</v>
      </c>
      <c r="AI30" s="41"/>
      <c r="AJ30" s="43">
        <f>+'OCT-DEC 2021'!AJ30+'JUL-SEP 2021'!AJ30+'JAN-MAR 2022'!AJ30+'APR-JUN 2022'!AJ30</f>
        <v>119246.03171945282</v>
      </c>
      <c r="AK30" s="47">
        <f t="shared" si="77"/>
        <v>1.8915931427578176</v>
      </c>
      <c r="AL30" s="44">
        <f>+'OCT-DEC 2021'!AL30+'JUL-SEP 2021'!AL30+'JAN-MAR 2022'!AL30+'APR-JUN 2022'!AL30</f>
        <v>108731.15262035507</v>
      </c>
      <c r="AM30" s="47">
        <f t="shared" si="78"/>
        <v>6.2611512507402436</v>
      </c>
      <c r="AN30" s="44">
        <f t="shared" si="79"/>
        <v>227977.18433980789</v>
      </c>
      <c r="AO30" s="48">
        <f t="shared" si="80"/>
        <v>2.8353255271970736</v>
      </c>
      <c r="AP30" s="46">
        <f>+'OCT-DEC 2021'!AP30+'JUL-SEP 2021'!AP30+'JAN-MAR 2022'!AP30+'APR-JUN 2022'!AP30</f>
        <v>4818.4331653599838</v>
      </c>
      <c r="AQ30" s="47">
        <f t="shared" si="81"/>
        <v>3.4067458288154412E-2</v>
      </c>
      <c r="AR30" s="44">
        <f>+'OCT-DEC 2021'!AR30+'JUL-SEP 2021'!AR30+'JAN-MAR 2022'!AR30+'APR-JUN 2022'!AR30</f>
        <v>1548.28202569526</v>
      </c>
      <c r="AS30" s="47">
        <f t="shared" si="82"/>
        <v>1.1239062607127375E-2</v>
      </c>
      <c r="AT30" s="44">
        <f t="shared" si="83"/>
        <v>6366.7151910552438</v>
      </c>
      <c r="AU30" s="48">
        <f t="shared" si="84"/>
        <v>2.2803666196467884E-2</v>
      </c>
      <c r="AV30" s="137">
        <f t="shared" si="85"/>
        <v>124064.4648848128</v>
      </c>
      <c r="AW30" s="138">
        <f t="shared" si="86"/>
        <v>110279.43464605033</v>
      </c>
      <c r="AX30" s="139">
        <f t="shared" si="87"/>
        <v>234343.89953086313</v>
      </c>
      <c r="AY30" s="41"/>
      <c r="AZ30" s="43">
        <f>+'OCT-DEC 2021'!AZ30+'JUL-SEP 2021'!AZ30+'JAN-MAR 2022'!AZ30+'APR-JUN 2022'!AZ30</f>
        <v>409259.9697587929</v>
      </c>
      <c r="BA30" s="47">
        <f t="shared" si="88"/>
        <v>3.7294959699532777</v>
      </c>
      <c r="BB30" s="44">
        <f>+'OCT-DEC 2021'!BB30+'JUL-SEP 2021'!BB30+'JAN-MAR 2022'!BB30+'APR-JUN 2022'!BB30</f>
        <v>73985.145195652556</v>
      </c>
      <c r="BC30" s="47">
        <v>2.7750433740027005</v>
      </c>
      <c r="BD30" s="44">
        <f t="shared" si="90"/>
        <v>483245.11495444545</v>
      </c>
      <c r="BE30" s="48">
        <f t="shared" si="91"/>
        <v>3.5509491211960222</v>
      </c>
      <c r="BF30" s="46">
        <f>+'OCT-DEC 2021'!BF30+'JUL-SEP 2021'!BF30+'JAN-MAR 2022'!BF30+'APR-JUN 2022'!BF30</f>
        <v>2410.43765115108</v>
      </c>
      <c r="BG30" s="47">
        <f t="shared" si="92"/>
        <v>4.155683375717768E-3</v>
      </c>
      <c r="BH30" s="44">
        <f>+'OCT-DEC 2021'!BH30+'JUL-SEP 2021'!BH30+'JAN-MAR 2022'!BH30+'APR-JUN 2022'!BH30</f>
        <v>6481.7752063769749</v>
      </c>
      <c r="BI30" s="47">
        <f t="shared" si="93"/>
        <v>2.4312461624126418E-2</v>
      </c>
      <c r="BJ30" s="44">
        <f t="shared" si="94"/>
        <v>8892.2128575280549</v>
      </c>
      <c r="BK30" s="48">
        <f t="shared" si="95"/>
        <v>1.0502981629113841E-2</v>
      </c>
      <c r="BL30" s="137">
        <f t="shared" si="96"/>
        <v>411670.40740994399</v>
      </c>
      <c r="BM30" s="138">
        <f t="shared" si="97"/>
        <v>80466.920402029529</v>
      </c>
      <c r="BN30" s="139">
        <f t="shared" si="98"/>
        <v>492137.32781197352</v>
      </c>
      <c r="BO30" s="41"/>
      <c r="BP30" s="43">
        <f>+'OCT-DEC 2021'!BP30+'JUL-SEP 2021'!BP30+'JAN-MAR 2022'!BP30+'APR-JUN 2022'!BP30</f>
        <v>329915.51760869316</v>
      </c>
      <c r="BQ30" s="47">
        <f t="shared" si="99"/>
        <v>3.8038499931823684</v>
      </c>
      <c r="BR30" s="44">
        <f>+'OCT-DEC 2021'!BR30+'JUL-SEP 2021'!BR30+'JAN-MAR 2022'!BR30+'APR-JUN 2022'!BR30</f>
        <v>66341.732874783236</v>
      </c>
      <c r="BS30" s="47">
        <f t="shared" si="100"/>
        <v>4.1114113085512667</v>
      </c>
      <c r="BT30" s="44">
        <f t="shared" si="101"/>
        <v>396257.25048347638</v>
      </c>
      <c r="BU30" s="48">
        <f t="shared" si="102"/>
        <v>3.8520944363988447</v>
      </c>
      <c r="BV30" s="46">
        <f>+'OCT-DEC 2021'!BV30+'JUL-SEP 2021'!BV30+'JAN-MAR 2022'!BV30+'APR-JUN 2022'!BV30</f>
        <v>20457.569764970194</v>
      </c>
      <c r="BW30" s="47">
        <f t="shared" si="103"/>
        <v>7.6233234949861908E-2</v>
      </c>
      <c r="BX30" s="44">
        <f>+'OCT-DEC 2021'!BX30+'JUL-SEP 2021'!BX30+'JAN-MAR 2022'!BX30+'APR-JUN 2022'!BX30</f>
        <v>14004.459523736805</v>
      </c>
      <c r="BY30" s="47">
        <f t="shared" si="104"/>
        <v>8.2266903541853495E-2</v>
      </c>
      <c r="BZ30" s="44">
        <f t="shared" si="105"/>
        <v>34462.029288706995</v>
      </c>
      <c r="CA30" s="48">
        <f t="shared" si="106"/>
        <v>7.8575127144003346E-2</v>
      </c>
      <c r="CB30" s="137">
        <f t="shared" si="107"/>
        <v>350373.08737366338</v>
      </c>
      <c r="CC30" s="138">
        <f t="shared" si="108"/>
        <v>80346.192398520041</v>
      </c>
      <c r="CD30" s="139">
        <f t="shared" si="109"/>
        <v>430719.27977218339</v>
      </c>
      <c r="CE30" s="41"/>
      <c r="CF30" s="43">
        <f>+'OCT-DEC 2021'!CF30+'JUL-SEP 2021'!CF30+'JAN-MAR 2022'!CF30+'APR-JUN 2022'!CF30</f>
        <v>600974.44873799442</v>
      </c>
      <c r="CG30" s="47">
        <f t="shared" si="110"/>
        <v>4.7986589432759583</v>
      </c>
      <c r="CH30" s="44">
        <f>+'OCT-DEC 2021'!CH30+'JUL-SEP 2021'!CH30+'JAN-MAR 2022'!CH30+'APR-JUN 2022'!CH30</f>
        <v>96899.351082461319</v>
      </c>
      <c r="CI30" s="47">
        <f t="shared" si="111"/>
        <v>4.4846277170574957</v>
      </c>
      <c r="CJ30" s="44">
        <f t="shared" si="112"/>
        <v>697873.79982045572</v>
      </c>
      <c r="CK30" s="48">
        <f t="shared" si="113"/>
        <v>4.7524519038472928</v>
      </c>
      <c r="CL30" s="46">
        <f>+'OCT-DEC 2021'!CL30+'JUL-SEP 2021'!CL30+'JAN-MAR 2022'!CL30+'APR-JUN 2022'!CL30</f>
        <v>3756.1166818705283</v>
      </c>
      <c r="CM30" s="47">
        <f t="shared" si="114"/>
        <v>6.9993099332151818E-3</v>
      </c>
      <c r="CN30" s="44">
        <f>+'OCT-DEC 2021'!CN30+'JUL-SEP 2021'!CN30+'JAN-MAR 2022'!CN30+'APR-JUN 2022'!CN30</f>
        <v>4883.4444038507781</v>
      </c>
      <c r="CO30" s="47">
        <f t="shared" si="115"/>
        <v>1.5203134380771569E-2</v>
      </c>
      <c r="CP30" s="44">
        <f t="shared" si="116"/>
        <v>8639.5610857213069</v>
      </c>
      <c r="CQ30" s="48">
        <f t="shared" si="117"/>
        <v>1.0071132250617596E-2</v>
      </c>
      <c r="CR30" s="137">
        <f t="shared" si="118"/>
        <v>604730.56541986496</v>
      </c>
      <c r="CS30" s="138">
        <f t="shared" si="119"/>
        <v>101782.7954863121</v>
      </c>
      <c r="CT30" s="139">
        <f t="shared" si="120"/>
        <v>706513.36090617708</v>
      </c>
      <c r="CU30" s="41"/>
      <c r="CV30" s="46">
        <f t="shared" si="121"/>
        <v>2227432.2866449212</v>
      </c>
      <c r="CW30" s="47">
        <f t="shared" si="122"/>
        <v>3.276613881268851</v>
      </c>
      <c r="CX30" s="47">
        <f t="shared" si="123"/>
        <v>618307.66869570094</v>
      </c>
      <c r="CY30" s="47">
        <f t="shared" si="124"/>
        <v>4.1101317425845112</v>
      </c>
      <c r="CZ30" s="44">
        <f t="shared" si="125"/>
        <v>2845739.955340622</v>
      </c>
      <c r="DA30" s="48">
        <f t="shared" si="126"/>
        <v>3.427644267313982</v>
      </c>
      <c r="DB30" s="46">
        <f t="shared" si="127"/>
        <v>41175.422321137921</v>
      </c>
      <c r="DC30" s="47">
        <f t="shared" si="128"/>
        <v>1.4813588975110878E-2</v>
      </c>
      <c r="DD30" s="44">
        <f t="shared" si="129"/>
        <v>50055.931603636149</v>
      </c>
      <c r="DE30" s="47">
        <f t="shared" si="130"/>
        <v>3.2943345873116446E-2</v>
      </c>
      <c r="DF30" s="44">
        <f t="shared" si="131"/>
        <v>91231.35392477407</v>
      </c>
      <c r="DG30" s="48">
        <f t="shared" si="132"/>
        <v>2.1221400830042449E-2</v>
      </c>
      <c r="DH30" s="174"/>
      <c r="DI30" s="187" t="s">
        <v>29</v>
      </c>
      <c r="DJ30" s="46">
        <f t="shared" si="133"/>
        <v>2845739.955340622</v>
      </c>
      <c r="DK30" s="44">
        <f t="shared" si="134"/>
        <v>91231.35392477407</v>
      </c>
      <c r="DL30" s="45">
        <f t="shared" si="135"/>
        <v>2936971.3092653961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f>+'APR-JUN 2022'!D31+'JAN-MAR 2022'!D31+'JUL-SEP 2021'!D31+'OCT-DEC 2021'!D31</f>
        <v>206773.59999999998</v>
      </c>
      <c r="E31" s="47">
        <f t="shared" si="55"/>
        <v>1.9582316842185012</v>
      </c>
      <c r="F31" s="44">
        <f>+'APR-JUN 2022'!F31+'JAN-MAR 2022'!F31+'JUL-SEP 2021'!F31+'OCT-DEC 2021'!F31</f>
        <v>43816.15</v>
      </c>
      <c r="G31" s="47">
        <f t="shared" si="56"/>
        <v>1.8969672698934974</v>
      </c>
      <c r="H31" s="44">
        <f t="shared" si="57"/>
        <v>250589.74999999997</v>
      </c>
      <c r="I31" s="48">
        <f t="shared" si="58"/>
        <v>1.9472356049421087</v>
      </c>
      <c r="J31" s="43">
        <f>+'APR-JUN 2022'!J31+'JAN-MAR 2022'!J31+'JUL-SEP 2021'!J31+'OCT-DEC 2021'!J31</f>
        <v>3886989.74</v>
      </c>
      <c r="K31" s="47">
        <f t="shared" si="59"/>
        <v>12.714505892781792</v>
      </c>
      <c r="L31" s="44">
        <f>+'APR-JUN 2022'!L31+'JAN-MAR 2022'!L31+'JUL-SEP 2021'!L31+'OCT-DEC 2021'!L31</f>
        <v>1550006.9100000001</v>
      </c>
      <c r="M31" s="47">
        <f t="shared" si="60"/>
        <v>5.8876523565698315</v>
      </c>
      <c r="N31" s="44">
        <f t="shared" si="61"/>
        <v>5436996.6500000004</v>
      </c>
      <c r="O31" s="48">
        <f t="shared" si="62"/>
        <v>9.5557406538401377</v>
      </c>
      <c r="P31" s="137">
        <f t="shared" si="63"/>
        <v>4093763.3400000003</v>
      </c>
      <c r="Q31" s="138">
        <f t="shared" si="64"/>
        <v>1593823.06</v>
      </c>
      <c r="R31" s="139">
        <f t="shared" si="65"/>
        <v>5687586.4000000004</v>
      </c>
      <c r="S31" s="39"/>
      <c r="T31" s="43">
        <f>+'APR-JUN 2022'!T31+'JAN-MAR 2022'!T31+'JUL-SEP 2021'!T31+'OCT-DEC 2021'!T31</f>
        <v>144939.63411239558</v>
      </c>
      <c r="U31" s="47">
        <f t="shared" si="66"/>
        <v>0.7650184689689884</v>
      </c>
      <c r="V31" s="44">
        <f>+'APR-JUN 2022'!V31+'JAN-MAR 2022'!V31+'JUL-SEP 2021'!V31+'OCT-DEC 2021'!V31</f>
        <v>98570.576796274865</v>
      </c>
      <c r="W31" s="47">
        <f t="shared" si="67"/>
        <v>2.1486774233520407</v>
      </c>
      <c r="X31" s="44">
        <f t="shared" si="68"/>
        <v>243510.21090867044</v>
      </c>
      <c r="Y31" s="48">
        <f t="shared" si="69"/>
        <v>1.0347430074220914</v>
      </c>
      <c r="Z31" s="46">
        <f>+'APR-JUN 2022'!Z31+'JAN-MAR 2022'!Z31+'JUL-SEP 2021'!Z31+'OCT-DEC 2021'!Z31</f>
        <v>4311425.2684748368</v>
      </c>
      <c r="AA31" s="47">
        <f t="shared" si="70"/>
        <v>4.5508452363597218</v>
      </c>
      <c r="AB31" s="44">
        <f>+'APR-JUN 2022'!AB31+'JAN-MAR 2022'!AB31+'JUL-SEP 2021'!AB31+'OCT-DEC 2021'!AB31</f>
        <v>2148200.2344567734</v>
      </c>
      <c r="AC31" s="47">
        <f t="shared" si="71"/>
        <v>5.9608646178986122</v>
      </c>
      <c r="AD31" s="44">
        <f t="shared" si="72"/>
        <v>6459625.5029316097</v>
      </c>
      <c r="AE31" s="48">
        <f t="shared" si="73"/>
        <v>4.9394050523497253</v>
      </c>
      <c r="AF31" s="137">
        <f t="shared" si="74"/>
        <v>4456364.9025872322</v>
      </c>
      <c r="AG31" s="138">
        <f t="shared" si="75"/>
        <v>2246770.8112530485</v>
      </c>
      <c r="AH31" s="139">
        <f t="shared" si="76"/>
        <v>6703135.7138402807</v>
      </c>
      <c r="AI31" s="41"/>
      <c r="AJ31" s="43">
        <f>+'OCT-DEC 2021'!AJ31+'JUL-SEP 2021'!AJ31+'JAN-MAR 2022'!AJ31+'APR-JUN 2022'!AJ31</f>
        <v>41532.046537644521</v>
      </c>
      <c r="AK31" s="47">
        <f t="shared" si="77"/>
        <v>0.65882053517837125</v>
      </c>
      <c r="AL31" s="44">
        <f>+'OCT-DEC 2021'!AL31+'JUL-SEP 2021'!AL31+'JAN-MAR 2022'!AL31+'APR-JUN 2022'!AL31</f>
        <v>455.25850171244383</v>
      </c>
      <c r="AM31" s="47">
        <f t="shared" si="78"/>
        <v>2.6215507411749616E-2</v>
      </c>
      <c r="AN31" s="44">
        <f t="shared" si="79"/>
        <v>41987.305039356965</v>
      </c>
      <c r="AO31" s="48">
        <f t="shared" si="80"/>
        <v>0.52219119268906511</v>
      </c>
      <c r="AP31" s="46">
        <f>+'OCT-DEC 2021'!AP31+'JUL-SEP 2021'!AP31+'JAN-MAR 2022'!AP31+'APR-JUN 2022'!AP31</f>
        <v>1538684.105652906</v>
      </c>
      <c r="AQ31" s="47">
        <f t="shared" si="81"/>
        <v>10.878859328136045</v>
      </c>
      <c r="AR31" s="44">
        <f>+'OCT-DEC 2021'!AR31+'JUL-SEP 2021'!AR31+'JAN-MAR 2022'!AR31+'APR-JUN 2022'!AR31</f>
        <v>525754.98916337918</v>
      </c>
      <c r="AS31" s="47">
        <f t="shared" si="82"/>
        <v>3.8164837808301395</v>
      </c>
      <c r="AT31" s="44">
        <f t="shared" si="83"/>
        <v>2064439.0948162852</v>
      </c>
      <c r="AU31" s="48">
        <f t="shared" si="84"/>
        <v>7.3942022830341489</v>
      </c>
      <c r="AV31" s="137">
        <f t="shared" si="85"/>
        <v>1580216.1521905505</v>
      </c>
      <c r="AW31" s="138">
        <f t="shared" si="86"/>
        <v>526210.24766509165</v>
      </c>
      <c r="AX31" s="139">
        <f t="shared" si="87"/>
        <v>2106426.3998556421</v>
      </c>
      <c r="AY31" s="41"/>
      <c r="AZ31" s="43">
        <f>+'OCT-DEC 2021'!AZ31+'JUL-SEP 2021'!AZ31+'JAN-MAR 2022'!AZ31+'APR-JUN 2022'!AZ31</f>
        <v>166659.32717577065</v>
      </c>
      <c r="BA31" s="47">
        <f t="shared" si="88"/>
        <v>1.5187297438923475</v>
      </c>
      <c r="BB31" s="44">
        <f>+'OCT-DEC 2021'!BB31+'JUL-SEP 2021'!BB31+'JAN-MAR 2022'!BB31+'APR-JUN 2022'!BB31</f>
        <v>40022.251619063412</v>
      </c>
      <c r="BC31" s="47">
        <v>2.230322846828618</v>
      </c>
      <c r="BD31" s="44">
        <f t="shared" si="90"/>
        <v>206681.57879483406</v>
      </c>
      <c r="BE31" s="48">
        <f t="shared" si="91"/>
        <v>1.5187236205338717</v>
      </c>
      <c r="BF31" s="46">
        <f>+'OCT-DEC 2021'!BF31+'JUL-SEP 2021'!BF31+'JAN-MAR 2022'!BF31+'APR-JUN 2022'!BF31</f>
        <v>5924739.0539439479</v>
      </c>
      <c r="BG31" s="47">
        <f t="shared" si="92"/>
        <v>10.21446855519495</v>
      </c>
      <c r="BH31" s="44">
        <f>+'OCT-DEC 2021'!BH31+'JUL-SEP 2021'!BH31+'JAN-MAR 2022'!BH31+'APR-JUN 2022'!BH31</f>
        <v>1451235.9227048424</v>
      </c>
      <c r="BI31" s="47">
        <f t="shared" si="93"/>
        <v>5.4434343300894676</v>
      </c>
      <c r="BJ31" s="44">
        <f t="shared" si="94"/>
        <v>7375974.9766487908</v>
      </c>
      <c r="BK31" s="48">
        <f t="shared" si="95"/>
        <v>8.712086734514072</v>
      </c>
      <c r="BL31" s="137">
        <f t="shared" si="96"/>
        <v>6091398.3811197188</v>
      </c>
      <c r="BM31" s="138">
        <f t="shared" si="97"/>
        <v>1491258.1743239057</v>
      </c>
      <c r="BN31" s="139">
        <f t="shared" si="98"/>
        <v>7582656.555443624</v>
      </c>
      <c r="BO31" s="41"/>
      <c r="BP31" s="43">
        <f>+'OCT-DEC 2021'!BP31+'JUL-SEP 2021'!BP31+'JAN-MAR 2022'!BP31+'APR-JUN 2022'!BP31</f>
        <v>60032.168785655929</v>
      </c>
      <c r="BQ31" s="47">
        <f t="shared" si="99"/>
        <v>0.69215709064308362</v>
      </c>
      <c r="BR31" s="44">
        <f>+'OCT-DEC 2021'!BR31+'JUL-SEP 2021'!BR31+'JAN-MAR 2022'!BR31+'APR-JUN 2022'!BR31</f>
        <v>16971.223655638634</v>
      </c>
      <c r="BS31" s="47">
        <f t="shared" si="100"/>
        <v>1.0517615056791418</v>
      </c>
      <c r="BT31" s="44">
        <f t="shared" si="101"/>
        <v>77003.392441294563</v>
      </c>
      <c r="BU31" s="48">
        <f t="shared" si="102"/>
        <v>0.74856507797657734</v>
      </c>
      <c r="BV31" s="46">
        <f>+'OCT-DEC 2021'!BV31+'JUL-SEP 2021'!BV31+'JAN-MAR 2022'!BV31+'APR-JUN 2022'!BV31</f>
        <v>2818160.5302863792</v>
      </c>
      <c r="BW31" s="47">
        <f t="shared" si="103"/>
        <v>10.501613647170275</v>
      </c>
      <c r="BX31" s="44">
        <f>+'OCT-DEC 2021'!BX31+'JUL-SEP 2021'!BX31+'JAN-MAR 2022'!BX31+'APR-JUN 2022'!BX31</f>
        <v>604468.06264062761</v>
      </c>
      <c r="BY31" s="47">
        <f t="shared" si="104"/>
        <v>3.5508486221193878</v>
      </c>
      <c r="BZ31" s="44">
        <f t="shared" si="105"/>
        <v>3422628.592927007</v>
      </c>
      <c r="CA31" s="48">
        <f t="shared" si="106"/>
        <v>7.8037620652846691</v>
      </c>
      <c r="CB31" s="137">
        <f t="shared" si="107"/>
        <v>2878192.699072035</v>
      </c>
      <c r="CC31" s="138">
        <f t="shared" si="108"/>
        <v>621439.28629626625</v>
      </c>
      <c r="CD31" s="139">
        <f t="shared" si="109"/>
        <v>3499631.9853683012</v>
      </c>
      <c r="CE31" s="41"/>
      <c r="CF31" s="43">
        <f>+'OCT-DEC 2021'!CF31+'JUL-SEP 2021'!CF31+'JAN-MAR 2022'!CF31+'APR-JUN 2022'!CF31</f>
        <v>118760.36151193047</v>
      </c>
      <c r="CG31" s="47">
        <f t="shared" si="110"/>
        <v>0.94827737197919537</v>
      </c>
      <c r="CH31" s="44">
        <f>+'OCT-DEC 2021'!CH31+'JUL-SEP 2021'!CH31+'JAN-MAR 2022'!CH31+'APR-JUN 2022'!CH31</f>
        <v>15546.277242138049</v>
      </c>
      <c r="CI31" s="47">
        <f t="shared" si="111"/>
        <v>0.71950188559902106</v>
      </c>
      <c r="CJ31" s="44">
        <f t="shared" si="112"/>
        <v>134306.63875406852</v>
      </c>
      <c r="CK31" s="48">
        <f t="shared" si="113"/>
        <v>0.91461499372854727</v>
      </c>
      <c r="CL31" s="46">
        <f>+'OCT-DEC 2021'!CL31+'JUL-SEP 2021'!CL31+'JAN-MAR 2022'!CL31+'APR-JUN 2022'!CL31</f>
        <v>3347366.2767737452</v>
      </c>
      <c r="CM31" s="47">
        <f t="shared" si="114"/>
        <v>6.2376267873191669</v>
      </c>
      <c r="CN31" s="44">
        <f>+'OCT-DEC 2021'!CN31+'JUL-SEP 2021'!CN31+'JAN-MAR 2022'!CN31+'APR-JUN 2022'!CN31</f>
        <v>1273890.2638301076</v>
      </c>
      <c r="CO31" s="47">
        <f t="shared" si="115"/>
        <v>3.9658739335895734</v>
      </c>
      <c r="CP31" s="44">
        <f t="shared" si="116"/>
        <v>4621256.5406038528</v>
      </c>
      <c r="CQ31" s="48">
        <f t="shared" si="117"/>
        <v>5.3869965525647174</v>
      </c>
      <c r="CR31" s="137">
        <f t="shared" si="118"/>
        <v>3466126.6382856756</v>
      </c>
      <c r="CS31" s="138">
        <f t="shared" si="119"/>
        <v>1289436.5410722457</v>
      </c>
      <c r="CT31" s="139">
        <f t="shared" si="120"/>
        <v>4755563.1793579217</v>
      </c>
      <c r="CU31" s="41"/>
      <c r="CV31" s="46">
        <f t="shared" si="121"/>
        <v>738697.13812339713</v>
      </c>
      <c r="CW31" s="47">
        <f t="shared" si="122"/>
        <v>1.0866437158790008</v>
      </c>
      <c r="CX31" s="47">
        <f t="shared" si="123"/>
        <v>215381.73781482739</v>
      </c>
      <c r="CY31" s="47">
        <f t="shared" si="124"/>
        <v>1.4317262459854914</v>
      </c>
      <c r="CZ31" s="44">
        <f t="shared" si="125"/>
        <v>954078.87593822449</v>
      </c>
      <c r="DA31" s="48">
        <f t="shared" si="126"/>
        <v>1.1491714074357824</v>
      </c>
      <c r="DB31" s="46">
        <f t="shared" si="127"/>
        <v>21827364.975131817</v>
      </c>
      <c r="DC31" s="47">
        <f t="shared" si="128"/>
        <v>7.852781949132372</v>
      </c>
      <c r="DD31" s="44">
        <f t="shared" si="129"/>
        <v>7553556.3827957297</v>
      </c>
      <c r="DE31" s="47">
        <f t="shared" si="130"/>
        <v>4.971227435360527</v>
      </c>
      <c r="DF31" s="44">
        <f t="shared" si="131"/>
        <v>29380921.357927546</v>
      </c>
      <c r="DG31" s="48">
        <f t="shared" si="132"/>
        <v>6.8343204618738165</v>
      </c>
      <c r="DH31" s="174"/>
      <c r="DI31" s="187" t="s">
        <v>59</v>
      </c>
      <c r="DJ31" s="46">
        <f t="shared" si="133"/>
        <v>954078.87593822449</v>
      </c>
      <c r="DK31" s="44">
        <f t="shared" si="134"/>
        <v>29380921.357927546</v>
      </c>
      <c r="DL31" s="45">
        <f t="shared" si="135"/>
        <v>30335000.233865771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f>+'APR-JUN 2022'!D32+'JAN-MAR 2022'!D32+'JUL-SEP 2021'!D32+'OCT-DEC 2021'!D32</f>
        <v>107734296.94</v>
      </c>
      <c r="E32" s="47">
        <f t="shared" si="55"/>
        <v>1020.2884398439276</v>
      </c>
      <c r="F32" s="44">
        <f>+'APR-JUN 2022'!F32+'JAN-MAR 2022'!F32+'JUL-SEP 2021'!F32+'OCT-DEC 2021'!F32</f>
        <v>19465189.329999998</v>
      </c>
      <c r="G32" s="47">
        <f t="shared" si="56"/>
        <v>842.72185167546968</v>
      </c>
      <c r="H32" s="44">
        <f t="shared" si="57"/>
        <v>127199486.27</v>
      </c>
      <c r="I32" s="48">
        <f t="shared" si="58"/>
        <v>988.41779679850799</v>
      </c>
      <c r="J32" s="43">
        <f>+'APR-JUN 2022'!J32+'JAN-MAR 2022'!J32+'JUL-SEP 2021'!J32+'OCT-DEC 2021'!J32</f>
        <v>8316467.5899999999</v>
      </c>
      <c r="K32" s="47">
        <f t="shared" si="59"/>
        <v>27.203513066176445</v>
      </c>
      <c r="L32" s="44">
        <f>+'APR-JUN 2022'!L32+'JAN-MAR 2022'!L32+'JUL-SEP 2021'!L32+'OCT-DEC 2021'!L32</f>
        <v>13638932.939999999</v>
      </c>
      <c r="M32" s="47">
        <f t="shared" si="60"/>
        <v>51.807056566792269</v>
      </c>
      <c r="N32" s="44">
        <f t="shared" si="61"/>
        <v>21955400.530000001</v>
      </c>
      <c r="O32" s="48">
        <f t="shared" si="62"/>
        <v>38.587500953465607</v>
      </c>
      <c r="P32" s="137">
        <f t="shared" si="63"/>
        <v>116050764.53</v>
      </c>
      <c r="Q32" s="138">
        <f t="shared" si="64"/>
        <v>33104122.269999996</v>
      </c>
      <c r="R32" s="139">
        <f t="shared" si="65"/>
        <v>149154886.80000001</v>
      </c>
      <c r="S32" s="39"/>
      <c r="T32" s="43">
        <f>+'APR-JUN 2022'!T32+'JAN-MAR 2022'!T32+'JUL-SEP 2021'!T32+'OCT-DEC 2021'!T32</f>
        <v>21109257.136852413</v>
      </c>
      <c r="U32" s="47">
        <f t="shared" si="66"/>
        <v>111.41860316402183</v>
      </c>
      <c r="V32" s="44">
        <f>+'APR-JUN 2022'!V32+'JAN-MAR 2022'!V32+'JUL-SEP 2021'!V32+'OCT-DEC 2021'!V32</f>
        <v>10990924.553533625</v>
      </c>
      <c r="W32" s="47">
        <f t="shared" si="67"/>
        <v>239.58418645304906</v>
      </c>
      <c r="X32" s="44">
        <f t="shared" si="68"/>
        <v>32100181.690386038</v>
      </c>
      <c r="Y32" s="48">
        <f t="shared" si="69"/>
        <v>136.40265193463773</v>
      </c>
      <c r="Z32" s="46">
        <f>+'APR-JUN 2022'!Z32+'JAN-MAR 2022'!Z32+'JUL-SEP 2021'!Z32+'OCT-DEC 2021'!Z32</f>
        <v>18448679.276121259</v>
      </c>
      <c r="AA32" s="47">
        <f t="shared" si="70"/>
        <v>19.473162347207865</v>
      </c>
      <c r="AB32" s="44">
        <f>+'APR-JUN 2022'!AB32+'JAN-MAR 2022'!AB32+'JUL-SEP 2021'!AB32+'OCT-DEC 2021'!AB32</f>
        <v>18748363.463692762</v>
      </c>
      <c r="AC32" s="47">
        <f t="shared" si="71"/>
        <v>52.023295883537457</v>
      </c>
      <c r="AD32" s="44">
        <f t="shared" si="72"/>
        <v>37197042.739814021</v>
      </c>
      <c r="AE32" s="48">
        <f t="shared" si="73"/>
        <v>28.443020537045406</v>
      </c>
      <c r="AF32" s="137">
        <f t="shared" si="74"/>
        <v>39557936.412973672</v>
      </c>
      <c r="AG32" s="138">
        <f t="shared" si="75"/>
        <v>29739288.017226387</v>
      </c>
      <c r="AH32" s="139">
        <f t="shared" si="76"/>
        <v>69297224.430200055</v>
      </c>
      <c r="AI32" s="41"/>
      <c r="AJ32" s="43">
        <f>+'OCT-DEC 2021'!AJ32+'JUL-SEP 2021'!AJ32+'JAN-MAR 2022'!AJ32+'APR-JUN 2022'!AJ32</f>
        <v>7574959.4759589564</v>
      </c>
      <c r="AK32" s="47">
        <f t="shared" si="77"/>
        <v>120.16115919985654</v>
      </c>
      <c r="AL32" s="44">
        <f>+'OCT-DEC 2021'!AL32+'JUL-SEP 2021'!AL32+'JAN-MAR 2022'!AL32+'APR-JUN 2022'!AL32</f>
        <v>5215068.0550902579</v>
      </c>
      <c r="AM32" s="47">
        <f t="shared" si="78"/>
        <v>300.30335454855799</v>
      </c>
      <c r="AN32" s="44">
        <f t="shared" si="79"/>
        <v>12790027.531049214</v>
      </c>
      <c r="AO32" s="48">
        <f t="shared" si="80"/>
        <v>159.06807366426901</v>
      </c>
      <c r="AP32" s="46">
        <f>+'OCT-DEC 2021'!AP32+'JUL-SEP 2021'!AP32+'JAN-MAR 2022'!AP32+'APR-JUN 2022'!AP32</f>
        <v>5798431.7414067099</v>
      </c>
      <c r="AQ32" s="47">
        <f t="shared" si="81"/>
        <v>40.996279227694892</v>
      </c>
      <c r="AR32" s="44">
        <f>+'OCT-DEC 2021'!AR32+'JUL-SEP 2021'!AR32+'JAN-MAR 2022'!AR32+'APR-JUN 2022'!AR32</f>
        <v>8832775.0570926182</v>
      </c>
      <c r="AS32" s="47">
        <f t="shared" si="82"/>
        <v>64.117589827834252</v>
      </c>
      <c r="AT32" s="44">
        <f t="shared" si="83"/>
        <v>14631206.798499327</v>
      </c>
      <c r="AU32" s="48">
        <f t="shared" si="84"/>
        <v>52.404598897908386</v>
      </c>
      <c r="AV32" s="137">
        <f t="shared" si="85"/>
        <v>13373391.217365667</v>
      </c>
      <c r="AW32" s="138">
        <f t="shared" si="86"/>
        <v>14047843.112182876</v>
      </c>
      <c r="AX32" s="139">
        <f t="shared" si="87"/>
        <v>27421234.329548545</v>
      </c>
      <c r="AY32" s="41"/>
      <c r="AZ32" s="43">
        <f>+'OCT-DEC 2021'!AZ32+'JUL-SEP 2021'!AZ32+'JAN-MAR 2022'!AZ32+'APR-JUN 2022'!AZ32</f>
        <v>19876613.703424763</v>
      </c>
      <c r="BA32" s="47">
        <f t="shared" si="88"/>
        <v>181.13120310039332</v>
      </c>
      <c r="BB32" s="44">
        <f>+'OCT-DEC 2021'!BB32+'JUL-SEP 2021'!BB32+'JAN-MAR 2022'!BB32+'APR-JUN 2022'!BB32</f>
        <v>6467958.7823897498</v>
      </c>
      <c r="BC32" s="47">
        <v>354.32802561530741</v>
      </c>
      <c r="BD32" s="44">
        <f t="shared" si="90"/>
        <v>26344572.485814512</v>
      </c>
      <c r="BE32" s="48">
        <f t="shared" si="91"/>
        <v>193.58340854745433</v>
      </c>
      <c r="BF32" s="46">
        <f>+'OCT-DEC 2021'!BF32+'JUL-SEP 2021'!BF32+'JAN-MAR 2022'!BF32+'APR-JUN 2022'!BF32</f>
        <v>20910496.935384762</v>
      </c>
      <c r="BG32" s="47">
        <f t="shared" si="92"/>
        <v>36.050467619802909</v>
      </c>
      <c r="BH32" s="44">
        <f>+'OCT-DEC 2021'!BH32+'JUL-SEP 2021'!BH32+'JAN-MAR 2022'!BH32+'APR-JUN 2022'!BH32</f>
        <v>19229170.448803663</v>
      </c>
      <c r="BI32" s="47">
        <f t="shared" si="93"/>
        <v>72.12660941101062</v>
      </c>
      <c r="BJ32" s="44">
        <f t="shared" si="94"/>
        <v>40139667.384188429</v>
      </c>
      <c r="BK32" s="48">
        <f t="shared" si="95"/>
        <v>47.410717207242804</v>
      </c>
      <c r="BL32" s="137">
        <f t="shared" si="96"/>
        <v>40787110.638809524</v>
      </c>
      <c r="BM32" s="138">
        <f t="shared" si="97"/>
        <v>25697129.231193412</v>
      </c>
      <c r="BN32" s="139">
        <f t="shared" si="98"/>
        <v>66484239.87000294</v>
      </c>
      <c r="BO32" s="41"/>
      <c r="BP32" s="43">
        <f>+'OCT-DEC 2021'!BP32+'JUL-SEP 2021'!BP32+'JAN-MAR 2022'!BP32+'APR-JUN 2022'!BP32</f>
        <v>6889474.5985750854</v>
      </c>
      <c r="BQ32" s="47">
        <f t="shared" si="99"/>
        <v>79.43405661780065</v>
      </c>
      <c r="BR32" s="44">
        <f>+'OCT-DEC 2021'!BR32+'JUL-SEP 2021'!BR32+'JAN-MAR 2022'!BR32+'APR-JUN 2022'!BR32</f>
        <v>3471262.8691352345</v>
      </c>
      <c r="BS32" s="47">
        <f t="shared" si="100"/>
        <v>215.12536372925351</v>
      </c>
      <c r="BT32" s="44">
        <f t="shared" si="101"/>
        <v>10360737.46771032</v>
      </c>
      <c r="BU32" s="48">
        <f t="shared" si="102"/>
        <v>100.7187606224513</v>
      </c>
      <c r="BV32" s="46">
        <f>+'OCT-DEC 2021'!BV32+'JUL-SEP 2021'!BV32+'JAN-MAR 2022'!BV32+'APR-JUN 2022'!BV32</f>
        <v>7363891.4962386983</v>
      </c>
      <c r="BW32" s="47">
        <f t="shared" si="103"/>
        <v>27.44085817755845</v>
      </c>
      <c r="BX32" s="44">
        <f>+'OCT-DEC 2021'!BX32+'JUL-SEP 2021'!BX32+'JAN-MAR 2022'!BX32+'APR-JUN 2022'!BX32</f>
        <v>10294839.83200781</v>
      </c>
      <c r="BY32" s="47">
        <f t="shared" si="104"/>
        <v>60.47535029846216</v>
      </c>
      <c r="BZ32" s="44">
        <f t="shared" si="105"/>
        <v>17658731.328246508</v>
      </c>
      <c r="CA32" s="48">
        <f t="shared" si="106"/>
        <v>40.262778714933432</v>
      </c>
      <c r="CB32" s="137">
        <f t="shared" si="107"/>
        <v>14253366.094813783</v>
      </c>
      <c r="CC32" s="138">
        <f t="shared" si="108"/>
        <v>13766102.701143045</v>
      </c>
      <c r="CD32" s="139">
        <f t="shared" si="109"/>
        <v>28019468.795956828</v>
      </c>
      <c r="CE32" s="41"/>
      <c r="CF32" s="43">
        <f>+'OCT-DEC 2021'!CF32+'JUL-SEP 2021'!CF32+'JAN-MAR 2022'!CF32+'APR-JUN 2022'!CF32</f>
        <v>20378331.944544353</v>
      </c>
      <c r="CG32" s="47">
        <f t="shared" si="110"/>
        <v>162.71684268787709</v>
      </c>
      <c r="CH32" s="44">
        <f>+'OCT-DEC 2021'!CH32+'JUL-SEP 2021'!CH32+'JAN-MAR 2022'!CH32+'APR-JUN 2022'!CH32</f>
        <v>6496437.4785975749</v>
      </c>
      <c r="CI32" s="47">
        <f t="shared" si="111"/>
        <v>300.66355711563727</v>
      </c>
      <c r="CJ32" s="44">
        <f t="shared" si="112"/>
        <v>26874769.423141927</v>
      </c>
      <c r="CK32" s="48">
        <f t="shared" si="113"/>
        <v>183.0145352115627</v>
      </c>
      <c r="CL32" s="46">
        <f>+'OCT-DEC 2021'!CL32+'JUL-SEP 2021'!CL32+'JAN-MAR 2022'!CL32+'APR-JUN 2022'!CL32</f>
        <v>15446325.315196574</v>
      </c>
      <c r="CM32" s="47">
        <f t="shared" si="114"/>
        <v>28.783349231975517</v>
      </c>
      <c r="CN32" s="44">
        <f>+'OCT-DEC 2021'!CN32+'JUL-SEP 2021'!CN32+'JAN-MAR 2022'!CN32+'APR-JUN 2022'!CN32</f>
        <v>17204854.160267729</v>
      </c>
      <c r="CO32" s="47">
        <f t="shared" si="115"/>
        <v>53.562135281784144</v>
      </c>
      <c r="CP32" s="44">
        <f t="shared" si="116"/>
        <v>32651179.475464303</v>
      </c>
      <c r="CQ32" s="48">
        <f t="shared" si="117"/>
        <v>38.061464393083561</v>
      </c>
      <c r="CR32" s="137">
        <f t="shared" si="118"/>
        <v>35824657.259740926</v>
      </c>
      <c r="CS32" s="138">
        <f t="shared" si="119"/>
        <v>23701291.638865303</v>
      </c>
      <c r="CT32" s="139">
        <f t="shared" si="120"/>
        <v>59525948.898606226</v>
      </c>
      <c r="CU32" s="41"/>
      <c r="CV32" s="46">
        <f t="shared" si="121"/>
        <v>183562933.79935554</v>
      </c>
      <c r="CW32" s="47">
        <f t="shared" si="122"/>
        <v>270.02610161468135</v>
      </c>
      <c r="CX32" s="47">
        <f t="shared" si="123"/>
        <v>52106841.06874644</v>
      </c>
      <c r="CY32" s="47">
        <f t="shared" si="124"/>
        <v>346.37445454014318</v>
      </c>
      <c r="CZ32" s="44">
        <f t="shared" si="125"/>
        <v>235669774.86810198</v>
      </c>
      <c r="DA32" s="48">
        <f t="shared" si="126"/>
        <v>283.86014375271247</v>
      </c>
      <c r="DB32" s="46">
        <f t="shared" si="127"/>
        <v>76284292.354348004</v>
      </c>
      <c r="DC32" s="47">
        <f t="shared" si="128"/>
        <v>27.444628093453272</v>
      </c>
      <c r="DD32" s="44">
        <f t="shared" si="129"/>
        <v>87948935.901864573</v>
      </c>
      <c r="DE32" s="47">
        <f t="shared" si="130"/>
        <v>57.881895746741151</v>
      </c>
      <c r="DF32" s="44">
        <f t="shared" si="131"/>
        <v>164233228.25621259</v>
      </c>
      <c r="DG32" s="48">
        <f t="shared" si="132"/>
        <v>38.202427307072021</v>
      </c>
      <c r="DH32" s="174"/>
      <c r="DI32" s="187" t="s">
        <v>30</v>
      </c>
      <c r="DJ32" s="46">
        <f t="shared" si="133"/>
        <v>235669774.86810198</v>
      </c>
      <c r="DK32" s="44">
        <f t="shared" si="134"/>
        <v>164233228.25621259</v>
      </c>
      <c r="DL32" s="45">
        <f t="shared" si="135"/>
        <v>399903003.12431455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f>+'APR-JUN 2022'!D33+'JAN-MAR 2022'!D33+'JUL-SEP 2021'!D33+'OCT-DEC 2021'!D33</f>
        <v>51010.590000000004</v>
      </c>
      <c r="E33" s="47">
        <f t="shared" si="55"/>
        <v>0.48309142738086225</v>
      </c>
      <c r="F33" s="44">
        <f>+'APR-JUN 2022'!F33+'JAN-MAR 2022'!F33+'JUL-SEP 2021'!F33+'OCT-DEC 2021'!F33</f>
        <v>0</v>
      </c>
      <c r="G33" s="47">
        <f t="shared" si="56"/>
        <v>0</v>
      </c>
      <c r="H33" s="44">
        <f t="shared" si="57"/>
        <v>51010.590000000004</v>
      </c>
      <c r="I33" s="48">
        <f t="shared" si="58"/>
        <v>0.39638347967985083</v>
      </c>
      <c r="J33" s="43">
        <f>+'APR-JUN 2022'!J33+'JAN-MAR 2022'!J33+'JUL-SEP 2021'!J33+'OCT-DEC 2021'!J33</f>
        <v>1066674.58</v>
      </c>
      <c r="K33" s="47">
        <f t="shared" si="59"/>
        <v>3.4891371318851343</v>
      </c>
      <c r="L33" s="44">
        <f>+'APR-JUN 2022'!L33+'JAN-MAR 2022'!L33+'JUL-SEP 2021'!L33+'OCT-DEC 2021'!L33</f>
        <v>2221300.54</v>
      </c>
      <c r="M33" s="47">
        <f t="shared" si="60"/>
        <v>8.437540035857543</v>
      </c>
      <c r="N33" s="44">
        <f t="shared" si="61"/>
        <v>3287975.12</v>
      </c>
      <c r="O33" s="48">
        <f t="shared" si="62"/>
        <v>5.7787487367679189</v>
      </c>
      <c r="P33" s="137">
        <f t="shared" si="63"/>
        <v>1117685.1700000002</v>
      </c>
      <c r="Q33" s="138">
        <f t="shared" si="64"/>
        <v>2221300.54</v>
      </c>
      <c r="R33" s="139">
        <f t="shared" si="65"/>
        <v>3338985.71</v>
      </c>
      <c r="S33" s="39"/>
      <c r="T33" s="43">
        <f>+'APR-JUN 2022'!T33+'JAN-MAR 2022'!T33+'JUL-SEP 2021'!T33+'OCT-DEC 2021'!T33</f>
        <v>1885770.5448075724</v>
      </c>
      <c r="U33" s="47">
        <f t="shared" si="66"/>
        <v>9.9534492676915445</v>
      </c>
      <c r="V33" s="44">
        <f>+'APR-JUN 2022'!V33+'JAN-MAR 2022'!V33+'JUL-SEP 2021'!V33+'OCT-DEC 2021'!V33</f>
        <v>2143256.4705520789</v>
      </c>
      <c r="W33" s="47">
        <f t="shared" si="67"/>
        <v>46.71948709650308</v>
      </c>
      <c r="X33" s="44">
        <f t="shared" si="68"/>
        <v>4029027.0153596513</v>
      </c>
      <c r="Y33" s="48">
        <f t="shared" si="69"/>
        <v>17.120462896817507</v>
      </c>
      <c r="Z33" s="46">
        <f>+'APR-JUN 2022'!Z33+'JAN-MAR 2022'!Z33+'JUL-SEP 2021'!Z33+'OCT-DEC 2021'!Z33</f>
        <v>1710982.0615371836</v>
      </c>
      <c r="AA33" s="47">
        <f t="shared" si="70"/>
        <v>1.8059954839476706</v>
      </c>
      <c r="AB33" s="44">
        <f>+'APR-JUN 2022'!AB33+'JAN-MAR 2022'!AB33+'JUL-SEP 2021'!AB33+'OCT-DEC 2021'!AB33</f>
        <v>2195227.0775874527</v>
      </c>
      <c r="AC33" s="47">
        <f t="shared" si="71"/>
        <v>6.0913555473812728</v>
      </c>
      <c r="AD33" s="44">
        <f t="shared" si="72"/>
        <v>3906209.1391246365</v>
      </c>
      <c r="AE33" s="48">
        <f t="shared" si="73"/>
        <v>2.9869145120828495</v>
      </c>
      <c r="AF33" s="137">
        <f t="shared" si="74"/>
        <v>3596752.6063447557</v>
      </c>
      <c r="AG33" s="138">
        <f t="shared" si="75"/>
        <v>4338483.5481395312</v>
      </c>
      <c r="AH33" s="139">
        <f t="shared" si="76"/>
        <v>7935236.1544842869</v>
      </c>
      <c r="AI33" s="41"/>
      <c r="AJ33" s="43">
        <f>+'OCT-DEC 2021'!AJ33+'JUL-SEP 2021'!AJ33+'JAN-MAR 2022'!AJ33+'APR-JUN 2022'!AJ33</f>
        <v>1229320.5083943179</v>
      </c>
      <c r="AK33" s="47">
        <f t="shared" si="77"/>
        <v>19.500642582397177</v>
      </c>
      <c r="AL33" s="44">
        <f>+'OCT-DEC 2021'!AL33+'JUL-SEP 2021'!AL33+'JAN-MAR 2022'!AL33+'APR-JUN 2022'!AL33</f>
        <v>1096699.5116054916</v>
      </c>
      <c r="AM33" s="47">
        <f t="shared" si="78"/>
        <v>63.152108234797396</v>
      </c>
      <c r="AN33" s="44">
        <f t="shared" si="79"/>
        <v>2326020.0199998096</v>
      </c>
      <c r="AO33" s="48">
        <f t="shared" si="80"/>
        <v>28.928438424990791</v>
      </c>
      <c r="AP33" s="46">
        <f>+'OCT-DEC 2021'!AP33+'JUL-SEP 2021'!AP33+'JAN-MAR 2022'!AP33+'APR-JUN 2022'!AP33</f>
        <v>228367.84771382937</v>
      </c>
      <c r="AQ33" s="47">
        <f t="shared" si="81"/>
        <v>1.61461451458469</v>
      </c>
      <c r="AR33" s="44">
        <f>+'OCT-DEC 2021'!AR33+'JUL-SEP 2021'!AR33+'JAN-MAR 2022'!AR33+'APR-JUN 2022'!AR33</f>
        <v>1787072.0213622744</v>
      </c>
      <c r="AS33" s="47">
        <f t="shared" si="82"/>
        <v>12.972452045690478</v>
      </c>
      <c r="AT33" s="44">
        <f t="shared" si="83"/>
        <v>2015439.8690761039</v>
      </c>
      <c r="AU33" s="48">
        <f t="shared" si="84"/>
        <v>7.2187017377554339</v>
      </c>
      <c r="AV33" s="137">
        <f t="shared" si="85"/>
        <v>1457688.3561081472</v>
      </c>
      <c r="AW33" s="138">
        <f t="shared" si="86"/>
        <v>2883771.5329677658</v>
      </c>
      <c r="AX33" s="139">
        <f t="shared" si="87"/>
        <v>4341459.8890759125</v>
      </c>
      <c r="AY33" s="41"/>
      <c r="AZ33" s="43">
        <f>+'OCT-DEC 2021'!AZ33+'JUL-SEP 2021'!AZ33+'JAN-MAR 2022'!AZ33+'APR-JUN 2022'!AZ33</f>
        <v>1802121.4773766783</v>
      </c>
      <c r="BA33" s="47">
        <f t="shared" si="88"/>
        <v>16.422336128314122</v>
      </c>
      <c r="BB33" s="44">
        <f>+'OCT-DEC 2021'!BB33+'JUL-SEP 2021'!BB33+'JAN-MAR 2022'!BB33+'APR-JUN 2022'!BB33</f>
        <v>947432.98357390473</v>
      </c>
      <c r="BC33" s="47">
        <v>38.569554593450725</v>
      </c>
      <c r="BD33" s="44">
        <f t="shared" si="90"/>
        <v>2749554.4609505832</v>
      </c>
      <c r="BE33" s="48">
        <v>21.120095282127341</v>
      </c>
      <c r="BF33" s="46">
        <f>+'OCT-DEC 2021'!BF33+'JUL-SEP 2021'!BF33+'JAN-MAR 2022'!BF33+'APR-JUN 2022'!BF33</f>
        <v>2451038.2133960039</v>
      </c>
      <c r="BG33" s="47">
        <v>4.1699010040134556</v>
      </c>
      <c r="BH33" s="44">
        <f>+'OCT-DEC 2021'!BH33+'JUL-SEP 2021'!BH33+'JAN-MAR 2022'!BH33+'APR-JUN 2022'!BH33</f>
        <v>2322487.2492253366</v>
      </c>
      <c r="BI33" s="47">
        <v>9.2482144864496867</v>
      </c>
      <c r="BJ33" s="44">
        <f t="shared" si="94"/>
        <v>4773525.4626213405</v>
      </c>
      <c r="BK33" s="48">
        <f t="shared" si="95"/>
        <v>5.6382197596152075</v>
      </c>
      <c r="BL33" s="137">
        <f t="shared" si="96"/>
        <v>4253159.6907726824</v>
      </c>
      <c r="BM33" s="138">
        <f t="shared" si="97"/>
        <v>3269920.2327992413</v>
      </c>
      <c r="BN33" s="139">
        <f t="shared" si="98"/>
        <v>7523079.9235719237</v>
      </c>
      <c r="BO33" s="41"/>
      <c r="BP33" s="43">
        <f>+'OCT-DEC 2021'!BP33+'JUL-SEP 2021'!BP33+'JAN-MAR 2022'!BP33+'APR-JUN 2022'!BP33</f>
        <v>1441506.9918213126</v>
      </c>
      <c r="BQ33" s="47">
        <v>16.623557320252644</v>
      </c>
      <c r="BR33" s="44">
        <f>+'OCT-DEC 2021'!BR33+'JUL-SEP 2021'!BR33+'JAN-MAR 2022'!BR33+'APR-JUN 2022'!BR33</f>
        <v>830165.76560642291</v>
      </c>
      <c r="BS33" s="47">
        <v>65.026867244646255</v>
      </c>
      <c r="BT33" s="44">
        <f t="shared" si="101"/>
        <v>2271672.7574277353</v>
      </c>
      <c r="BU33" s="48">
        <f t="shared" si="102"/>
        <v>22.083376340822561</v>
      </c>
      <c r="BV33" s="46">
        <f>+'OCT-DEC 2021'!BV33+'JUL-SEP 2021'!BV33+'JAN-MAR 2022'!BV33+'APR-JUN 2022'!BV33</f>
        <v>1289695.895981129</v>
      </c>
      <c r="BW33" s="47">
        <f t="shared" si="103"/>
        <v>4.8059320526210767</v>
      </c>
      <c r="BX33" s="44">
        <f>+'OCT-DEC 2021'!BX33+'JUL-SEP 2021'!BX33+'JAN-MAR 2022'!BX33+'APR-JUN 2022'!BX33</f>
        <v>1888701.2077020323</v>
      </c>
      <c r="BY33" s="47">
        <f t="shared" si="104"/>
        <v>11.094865875405519</v>
      </c>
      <c r="BZ33" s="44">
        <f t="shared" si="105"/>
        <v>3178397.1036831615</v>
      </c>
      <c r="CA33" s="48">
        <f t="shared" si="106"/>
        <v>7.246902219361635</v>
      </c>
      <c r="CB33" s="137">
        <f t="shared" si="107"/>
        <v>2731202.8878024416</v>
      </c>
      <c r="CC33" s="138">
        <f t="shared" si="108"/>
        <v>2718866.9733084552</v>
      </c>
      <c r="CD33" s="139">
        <f t="shared" si="109"/>
        <v>5450069.8611108968</v>
      </c>
      <c r="CE33" s="41"/>
      <c r="CF33" s="43">
        <f>+'OCT-DEC 2021'!CF33+'JUL-SEP 2021'!CF33+'JAN-MAR 2022'!CF33+'APR-JUN 2022'!CF33</f>
        <v>1026505.9658604786</v>
      </c>
      <c r="CG33" s="47">
        <f t="shared" si="110"/>
        <v>8.1964417018834421</v>
      </c>
      <c r="CH33" s="44">
        <f>+'OCT-DEC 2021'!CH33+'JUL-SEP 2021'!CH33+'JAN-MAR 2022'!CH33+'APR-JUN 2022'!CH33</f>
        <v>694374.08000858885</v>
      </c>
      <c r="CI33" s="47">
        <f t="shared" si="111"/>
        <v>32.136533531197706</v>
      </c>
      <c r="CJ33" s="44">
        <f t="shared" si="112"/>
        <v>1720880.0458690673</v>
      </c>
      <c r="CK33" s="48">
        <f t="shared" si="113"/>
        <v>11.719023772474836</v>
      </c>
      <c r="CL33" s="46">
        <f>+'OCT-DEC 2021'!CL33+'JUL-SEP 2021'!CL33+'JAN-MAR 2022'!CL33+'APR-JUN 2022'!CL33</f>
        <v>1691304.678530063</v>
      </c>
      <c r="CM33" s="47">
        <f t="shared" si="114"/>
        <v>3.1516501320809684</v>
      </c>
      <c r="CN33" s="44">
        <f>+'OCT-DEC 2021'!CN33+'JUL-SEP 2021'!CN33+'JAN-MAR 2022'!CN33+'APR-JUN 2022'!CN33</f>
        <v>2228909.6209266265</v>
      </c>
      <c r="CO33" s="47">
        <f t="shared" si="115"/>
        <v>6.9390392696641374</v>
      </c>
      <c r="CP33" s="44">
        <f t="shared" si="116"/>
        <v>3920214.2994566895</v>
      </c>
      <c r="CQ33" s="48">
        <f t="shared" si="117"/>
        <v>4.569791945315508</v>
      </c>
      <c r="CR33" s="137">
        <f t="shared" si="118"/>
        <v>2717810.6443905416</v>
      </c>
      <c r="CS33" s="138">
        <f t="shared" si="119"/>
        <v>2923283.7009352152</v>
      </c>
      <c r="CT33" s="139">
        <f t="shared" si="120"/>
        <v>5641094.3453257568</v>
      </c>
      <c r="CU33" s="41"/>
      <c r="CV33" s="46">
        <f t="shared" si="121"/>
        <v>7436236.0782603594</v>
      </c>
      <c r="CW33" s="47">
        <f t="shared" si="122"/>
        <v>10.93890687699469</v>
      </c>
      <c r="CX33" s="47">
        <f t="shared" si="123"/>
        <v>5711928.8113464862</v>
      </c>
      <c r="CY33" s="47">
        <f t="shared" si="124"/>
        <v>37.969414108063191</v>
      </c>
      <c r="CZ33" s="44">
        <f t="shared" si="125"/>
        <v>13148164.889606845</v>
      </c>
      <c r="DA33" s="48">
        <f t="shared" si="126"/>
        <v>15.836735863718628</v>
      </c>
      <c r="DB33" s="46">
        <f t="shared" si="127"/>
        <v>8438063.2771582101</v>
      </c>
      <c r="DC33" s="47">
        <f t="shared" si="128"/>
        <v>3.0357430255094076</v>
      </c>
      <c r="DD33" s="44">
        <f t="shared" si="129"/>
        <v>12643697.716803722</v>
      </c>
      <c r="DE33" s="47">
        <f t="shared" si="130"/>
        <v>8.3212057723352935</v>
      </c>
      <c r="DF33" s="44">
        <f t="shared" si="131"/>
        <v>21081760.99396193</v>
      </c>
      <c r="DG33" s="48">
        <f t="shared" si="132"/>
        <v>4.903845892991094</v>
      </c>
      <c r="DH33" s="174"/>
      <c r="DI33" s="187" t="s">
        <v>31</v>
      </c>
      <c r="DJ33" s="46">
        <f t="shared" si="133"/>
        <v>13148164.889606845</v>
      </c>
      <c r="DK33" s="44">
        <f t="shared" si="134"/>
        <v>21081760.99396193</v>
      </c>
      <c r="DL33" s="45">
        <f t="shared" si="135"/>
        <v>34229925.883568779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f>+'APR-JUN 2022'!D34+'JAN-MAR 2022'!D34+'JUL-SEP 2021'!D34+'OCT-DEC 2021'!D34</f>
        <v>156618.6</v>
      </c>
      <c r="E34" s="47">
        <f t="shared" si="55"/>
        <v>1.4832430487158119</v>
      </c>
      <c r="F34" s="44">
        <f>+'APR-JUN 2022'!F34+'JAN-MAR 2022'!F34+'JUL-SEP 2021'!F34+'OCT-DEC 2021'!F34</f>
        <v>6194.84</v>
      </c>
      <c r="G34" s="47">
        <f t="shared" si="56"/>
        <v>0.2681981123906832</v>
      </c>
      <c r="H34" s="44">
        <f t="shared" si="57"/>
        <v>162813.44</v>
      </c>
      <c r="I34" s="48">
        <f t="shared" si="58"/>
        <v>1.2651599968917553</v>
      </c>
      <c r="J34" s="43">
        <f>+'APR-JUN 2022'!J34+'JAN-MAR 2022'!J34+'JUL-SEP 2021'!J34+'OCT-DEC 2021'!J34</f>
        <v>1086778.1800000002</v>
      </c>
      <c r="K34" s="47">
        <f t="shared" si="59"/>
        <v>3.5548968476970235</v>
      </c>
      <c r="L34" s="44">
        <f>+'APR-JUN 2022'!L34+'JAN-MAR 2022'!L34+'JUL-SEP 2021'!L34+'OCT-DEC 2021'!L34</f>
        <v>3019529.88</v>
      </c>
      <c r="M34" s="47">
        <f t="shared" si="60"/>
        <v>11.469589005712896</v>
      </c>
      <c r="N34" s="44">
        <f t="shared" si="61"/>
        <v>4106308.06</v>
      </c>
      <c r="O34" s="48">
        <f t="shared" si="62"/>
        <v>7.2170018471748421</v>
      </c>
      <c r="P34" s="137">
        <f t="shared" si="63"/>
        <v>1243396.7800000003</v>
      </c>
      <c r="Q34" s="138">
        <f t="shared" si="64"/>
        <v>3025724.7199999997</v>
      </c>
      <c r="R34" s="139">
        <f t="shared" si="65"/>
        <v>4269121.5</v>
      </c>
      <c r="S34" s="39"/>
      <c r="T34" s="43">
        <f>+'APR-JUN 2022'!T34+'JAN-MAR 2022'!T34+'JUL-SEP 2021'!T34+'OCT-DEC 2021'!T34</f>
        <v>1139588.144409013</v>
      </c>
      <c r="U34" s="47">
        <f t="shared" si="66"/>
        <v>6.01495914371454</v>
      </c>
      <c r="V34" s="44">
        <f>+'APR-JUN 2022'!V34+'JAN-MAR 2022'!V34+'JUL-SEP 2021'!V34+'OCT-DEC 2021'!V34</f>
        <v>819901.45272013801</v>
      </c>
      <c r="W34" s="47">
        <f t="shared" si="67"/>
        <v>17.872511230956686</v>
      </c>
      <c r="X34" s="44">
        <f t="shared" si="68"/>
        <v>1959489.597129151</v>
      </c>
      <c r="Y34" s="48">
        <f t="shared" si="69"/>
        <v>8.3264194597004728</v>
      </c>
      <c r="Z34" s="46">
        <f>+'APR-JUN 2022'!Z34+'JAN-MAR 2022'!Z34+'JUL-SEP 2021'!Z34+'OCT-DEC 2021'!Z34</f>
        <v>3175203.9987661848</v>
      </c>
      <c r="AA34" s="47">
        <f t="shared" si="70"/>
        <v>3.3515278805625823</v>
      </c>
      <c r="AB34" s="44">
        <f>+'APR-JUN 2022'!AB34+'JAN-MAR 2022'!AB34+'JUL-SEP 2021'!AB34+'OCT-DEC 2021'!AB34</f>
        <v>3854332.4080547085</v>
      </c>
      <c r="AC34" s="47">
        <f t="shared" si="71"/>
        <v>10.695070835704994</v>
      </c>
      <c r="AD34" s="44">
        <f t="shared" si="72"/>
        <v>7029536.4068208933</v>
      </c>
      <c r="AE34" s="48">
        <f t="shared" si="73"/>
        <v>5.3751920491009102</v>
      </c>
      <c r="AF34" s="137">
        <f t="shared" si="74"/>
        <v>4314792.1431751978</v>
      </c>
      <c r="AG34" s="138">
        <f t="shared" si="75"/>
        <v>4674233.8607748467</v>
      </c>
      <c r="AH34" s="139">
        <f t="shared" si="76"/>
        <v>8989026.0039500445</v>
      </c>
      <c r="AI34" s="41"/>
      <c r="AJ34" s="43">
        <f>+'OCT-DEC 2021'!AJ34+'JUL-SEP 2021'!AJ34+'JAN-MAR 2022'!AJ34+'APR-JUN 2022'!AJ34</f>
        <v>365756.01354827301</v>
      </c>
      <c r="AK34" s="47">
        <f t="shared" si="77"/>
        <v>5.8019672199916403</v>
      </c>
      <c r="AL34" s="44">
        <f>+'OCT-DEC 2021'!AL34+'JUL-SEP 2021'!AL34+'JAN-MAR 2022'!AL34+'APR-JUN 2022'!AL34</f>
        <v>414352.25864388619</v>
      </c>
      <c r="AM34" s="47">
        <f t="shared" si="78"/>
        <v>23.85997113001763</v>
      </c>
      <c r="AN34" s="44">
        <f t="shared" si="79"/>
        <v>780108.2721921592</v>
      </c>
      <c r="AO34" s="48">
        <f t="shared" si="80"/>
        <v>9.7021151679247719</v>
      </c>
      <c r="AP34" s="46">
        <f>+'OCT-DEC 2021'!AP34+'JUL-SEP 2021'!AP34+'JAN-MAR 2022'!AP34+'APR-JUN 2022'!AP34</f>
        <v>738310.44179235178</v>
      </c>
      <c r="AQ34" s="47">
        <f t="shared" si="81"/>
        <v>5.2200288592340938</v>
      </c>
      <c r="AR34" s="44">
        <f>+'OCT-DEC 2021'!AR34+'JUL-SEP 2021'!AR34+'JAN-MAR 2022'!AR34+'APR-JUN 2022'!AR34</f>
        <v>1297670.5670919544</v>
      </c>
      <c r="AS34" s="47">
        <f t="shared" si="82"/>
        <v>9.4198605324657869</v>
      </c>
      <c r="AT34" s="44">
        <f t="shared" si="83"/>
        <v>2035981.0088843061</v>
      </c>
      <c r="AU34" s="48">
        <f t="shared" si="84"/>
        <v>7.292273945938911</v>
      </c>
      <c r="AV34" s="137">
        <f t="shared" si="85"/>
        <v>1104066.4553406248</v>
      </c>
      <c r="AW34" s="138">
        <f t="shared" si="86"/>
        <v>1712022.8257358405</v>
      </c>
      <c r="AX34" s="139">
        <f t="shared" si="87"/>
        <v>2816089.2810764653</v>
      </c>
      <c r="AY34" s="41"/>
      <c r="AZ34" s="43">
        <f>+'OCT-DEC 2021'!AZ34+'JUL-SEP 2021'!AZ34+'JAN-MAR 2022'!AZ34+'APR-JUN 2022'!AZ34</f>
        <v>1185161.1154931688</v>
      </c>
      <c r="BA34" s="47">
        <f t="shared" si="88"/>
        <v>10.800112228376912</v>
      </c>
      <c r="BB34" s="44">
        <f>+'OCT-DEC 2021'!BB34+'JUL-SEP 2021'!BB34+'JAN-MAR 2022'!BB34+'APR-JUN 2022'!BB34</f>
        <v>546412.84854595794</v>
      </c>
      <c r="BC34" s="47">
        <v>23.206281510377007</v>
      </c>
      <c r="BD34" s="44">
        <f t="shared" si="90"/>
        <v>1731573.9640391269</v>
      </c>
      <c r="BE34" s="48">
        <v>12.436949992607401</v>
      </c>
      <c r="BF34" s="46">
        <f>+'OCT-DEC 2021'!BF34+'JUL-SEP 2021'!BF34+'JAN-MAR 2022'!BF34+'APR-JUN 2022'!BF34</f>
        <v>3048456.244608575</v>
      </c>
      <c r="BG34" s="47">
        <v>5.6741959183050197</v>
      </c>
      <c r="BH34" s="44">
        <f>+'OCT-DEC 2021'!BH34+'JUL-SEP 2021'!BH34+'JAN-MAR 2022'!BH34+'APR-JUN 2022'!BH34</f>
        <v>3412210.6367757265</v>
      </c>
      <c r="BI34" s="47">
        <v>13.448022788293716</v>
      </c>
      <c r="BJ34" s="44">
        <f t="shared" si="94"/>
        <v>6460666.8813843019</v>
      </c>
      <c r="BK34" s="48">
        <f t="shared" si="95"/>
        <v>7.6309762996234536</v>
      </c>
      <c r="BL34" s="137">
        <f t="shared" si="96"/>
        <v>4233617.3601017436</v>
      </c>
      <c r="BM34" s="138">
        <f t="shared" si="97"/>
        <v>3958623.4853216843</v>
      </c>
      <c r="BN34" s="139">
        <f t="shared" si="98"/>
        <v>8192240.8454234283</v>
      </c>
      <c r="BO34" s="41"/>
      <c r="BP34" s="43">
        <f>+'OCT-DEC 2021'!BP34+'JUL-SEP 2021'!BP34+'JAN-MAR 2022'!BP34+'APR-JUN 2022'!BP34</f>
        <v>517995.44639851729</v>
      </c>
      <c r="BQ34" s="47">
        <v>5.568959928128919</v>
      </c>
      <c r="BR34" s="44">
        <f>+'OCT-DEC 2021'!BR34+'JUL-SEP 2021'!BR34+'JAN-MAR 2022'!BR34+'APR-JUN 2022'!BR34</f>
        <v>369024.16526375152</v>
      </c>
      <c r="BS34" s="47">
        <v>18.884164313748535</v>
      </c>
      <c r="BT34" s="44">
        <f t="shared" si="101"/>
        <v>887019.61166226887</v>
      </c>
      <c r="BU34" s="48">
        <v>7.2106827104577311</v>
      </c>
      <c r="BV34" s="46">
        <f>+'OCT-DEC 2021'!BV34+'JUL-SEP 2021'!BV34+'JAN-MAR 2022'!BV34+'APR-JUN 2022'!BV34</f>
        <v>1583685.7352611297</v>
      </c>
      <c r="BW34" s="47">
        <f t="shared" si="103"/>
        <v>5.9014579018879081</v>
      </c>
      <c r="BX34" s="44">
        <f>+'OCT-DEC 2021'!BX34+'JUL-SEP 2021'!BX34+'JAN-MAR 2022'!BX34+'APR-JUN 2022'!BX34</f>
        <v>1902819.5286136072</v>
      </c>
      <c r="BY34" s="47">
        <f t="shared" si="104"/>
        <v>11.177801639019734</v>
      </c>
      <c r="BZ34" s="44">
        <f t="shared" si="105"/>
        <v>3486505.2638747366</v>
      </c>
      <c r="CA34" s="48">
        <f t="shared" si="106"/>
        <v>7.9494040267375379</v>
      </c>
      <c r="CB34" s="137">
        <f t="shared" si="107"/>
        <v>2101681.1816596468</v>
      </c>
      <c r="CC34" s="138">
        <f t="shared" si="108"/>
        <v>2271843.6938773589</v>
      </c>
      <c r="CD34" s="139">
        <f t="shared" si="109"/>
        <v>4373524.8755370062</v>
      </c>
      <c r="CE34" s="41"/>
      <c r="CF34" s="43">
        <f>+'OCT-DEC 2021'!CF34+'JUL-SEP 2021'!CF34+'JAN-MAR 2022'!CF34+'APR-JUN 2022'!CF34</f>
        <v>1887590.930501166</v>
      </c>
      <c r="CG34" s="47">
        <f t="shared" si="110"/>
        <v>15.072030298321325</v>
      </c>
      <c r="CH34" s="44">
        <f>+'OCT-DEC 2021'!CH34+'JUL-SEP 2021'!CH34+'JAN-MAR 2022'!CH34+'APR-JUN 2022'!CH34</f>
        <v>646888.8338810422</v>
      </c>
      <c r="CI34" s="47">
        <f t="shared" si="111"/>
        <v>29.938854717500913</v>
      </c>
      <c r="CJ34" s="44">
        <f t="shared" si="112"/>
        <v>2534479.7643822082</v>
      </c>
      <c r="CK34" s="48">
        <f t="shared" si="113"/>
        <v>17.259557794832702</v>
      </c>
      <c r="CL34" s="46">
        <f>+'OCT-DEC 2021'!CL34+'JUL-SEP 2021'!CL34+'JAN-MAR 2022'!CL34+'APR-JUN 2022'!CL34</f>
        <v>1962060.0174646478</v>
      </c>
      <c r="CM34" s="47">
        <f t="shared" si="114"/>
        <v>3.6561873160355765</v>
      </c>
      <c r="CN34" s="44">
        <f>+'OCT-DEC 2021'!CN34+'JUL-SEP 2021'!CN34+'JAN-MAR 2022'!CN34+'APR-JUN 2022'!CN34</f>
        <v>2696216.9011289864</v>
      </c>
      <c r="CO34" s="47">
        <f t="shared" si="115"/>
        <v>8.3938598410680338</v>
      </c>
      <c r="CP34" s="44">
        <f t="shared" si="116"/>
        <v>4658276.9185936339</v>
      </c>
      <c r="CQ34" s="48">
        <f t="shared" si="117"/>
        <v>5.430151189588944</v>
      </c>
      <c r="CR34" s="137">
        <f t="shared" si="118"/>
        <v>3849650.9479658138</v>
      </c>
      <c r="CS34" s="138">
        <f t="shared" si="119"/>
        <v>3343105.7350100288</v>
      </c>
      <c r="CT34" s="139">
        <f t="shared" si="120"/>
        <v>7192756.6829758426</v>
      </c>
      <c r="CU34" s="41"/>
      <c r="CV34" s="46">
        <f t="shared" si="121"/>
        <v>5252710.2503501382</v>
      </c>
      <c r="CW34" s="47">
        <f t="shared" si="122"/>
        <v>7.7268805986936364</v>
      </c>
      <c r="CX34" s="47">
        <f t="shared" si="123"/>
        <v>2802774.3990547759</v>
      </c>
      <c r="CY34" s="47">
        <f t="shared" si="124"/>
        <v>18.631132376473399</v>
      </c>
      <c r="CZ34" s="44">
        <f t="shared" si="125"/>
        <v>8055484.6494049141</v>
      </c>
      <c r="DA34" s="48">
        <f t="shared" si="126"/>
        <v>9.7026911145377603</v>
      </c>
      <c r="DB34" s="46">
        <f t="shared" si="127"/>
        <v>11594494.617892889</v>
      </c>
      <c r="DC34" s="47">
        <f t="shared" si="128"/>
        <v>4.1713252217312995</v>
      </c>
      <c r="DD34" s="44">
        <f t="shared" si="129"/>
        <v>16182779.921664983</v>
      </c>
      <c r="DE34" s="47">
        <f t="shared" si="130"/>
        <v>10.65038446131342</v>
      </c>
      <c r="DF34" s="44">
        <f t="shared" si="131"/>
        <v>27777274.539557874</v>
      </c>
      <c r="DG34" s="48">
        <f t="shared" si="132"/>
        <v>6.4612948466833826</v>
      </c>
      <c r="DH34" s="174"/>
      <c r="DI34" s="187" t="s">
        <v>32</v>
      </c>
      <c r="DJ34" s="46">
        <f t="shared" si="133"/>
        <v>8055484.6494049141</v>
      </c>
      <c r="DK34" s="44">
        <f t="shared" si="134"/>
        <v>27777274.539557874</v>
      </c>
      <c r="DL34" s="45">
        <f t="shared" si="135"/>
        <v>35832759.188962787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f>+'APR-JUN 2022'!D35+'JAN-MAR 2022'!D35+'JUL-SEP 2021'!D35+'OCT-DEC 2021'!D35</f>
        <v>476769.02</v>
      </c>
      <c r="E35" s="47">
        <f t="shared" si="55"/>
        <v>4.5152002045609514</v>
      </c>
      <c r="F35" s="44">
        <f>+'APR-JUN 2022'!F35+'JAN-MAR 2022'!F35+'JUL-SEP 2021'!F35+'OCT-DEC 2021'!F35</f>
        <v>17363.04</v>
      </c>
      <c r="G35" s="47">
        <f t="shared" si="56"/>
        <v>0.75171183652264273</v>
      </c>
      <c r="H35" s="44">
        <f t="shared" si="57"/>
        <v>494132.06</v>
      </c>
      <c r="I35" s="48">
        <f t="shared" si="58"/>
        <v>3.8397082912425207</v>
      </c>
      <c r="J35" s="43">
        <f>+'APR-JUN 2022'!J35+'JAN-MAR 2022'!J35+'JUL-SEP 2021'!J35+'OCT-DEC 2021'!J35</f>
        <v>0</v>
      </c>
      <c r="K35" s="47">
        <f t="shared" si="59"/>
        <v>0</v>
      </c>
      <c r="L35" s="44">
        <f>+'APR-JUN 2022'!L35+'JAN-MAR 2022'!L35+'JUL-SEP 2021'!L35+'OCT-DEC 2021'!L35</f>
        <v>0</v>
      </c>
      <c r="M35" s="47">
        <f t="shared" si="60"/>
        <v>0</v>
      </c>
      <c r="N35" s="44">
        <f t="shared" si="61"/>
        <v>0</v>
      </c>
      <c r="O35" s="48">
        <f t="shared" si="62"/>
        <v>0</v>
      </c>
      <c r="P35" s="137">
        <f t="shared" si="63"/>
        <v>476769.02</v>
      </c>
      <c r="Q35" s="138">
        <f t="shared" si="64"/>
        <v>17363.04</v>
      </c>
      <c r="R35" s="139">
        <f t="shared" si="65"/>
        <v>494132.06</v>
      </c>
      <c r="S35" s="39"/>
      <c r="T35" s="43">
        <f>+'APR-JUN 2022'!T35+'JAN-MAR 2022'!T35+'JUL-SEP 2021'!T35+'OCT-DEC 2021'!T35</f>
        <v>174243.96255826997</v>
      </c>
      <c r="U35" s="47">
        <f t="shared" si="66"/>
        <v>0.91969218964667798</v>
      </c>
      <c r="V35" s="44">
        <f>+'APR-JUN 2022'!V35+'JAN-MAR 2022'!V35+'JUL-SEP 2021'!V35+'OCT-DEC 2021'!V35</f>
        <v>10387.87851071437</v>
      </c>
      <c r="W35" s="47">
        <f t="shared" si="67"/>
        <v>0.22643876862592632</v>
      </c>
      <c r="X35" s="44">
        <f t="shared" si="68"/>
        <v>184631.84106898433</v>
      </c>
      <c r="Y35" s="48">
        <f t="shared" si="69"/>
        <v>0.78455234292105824</v>
      </c>
      <c r="Z35" s="46">
        <f>+'APR-JUN 2022'!Z35+'JAN-MAR 2022'!Z35+'JUL-SEP 2021'!Z35+'OCT-DEC 2021'!Z35</f>
        <v>-7.5515026679680659</v>
      </c>
      <c r="AA35" s="47">
        <f t="shared" si="70"/>
        <v>-7.9708490357382554E-6</v>
      </c>
      <c r="AB35" s="44">
        <f>+'APR-JUN 2022'!AB35+'JAN-MAR 2022'!AB35+'JUL-SEP 2021'!AB35+'OCT-DEC 2021'!AB35</f>
        <v>-65.79799752819531</v>
      </c>
      <c r="AC35" s="47">
        <f t="shared" si="71"/>
        <v>-1.8257746605896853E-4</v>
      </c>
      <c r="AD35" s="44">
        <f t="shared" si="72"/>
        <v>-73.349500196163376</v>
      </c>
      <c r="AE35" s="48">
        <f t="shared" si="73"/>
        <v>-5.6087290461626682E-5</v>
      </c>
      <c r="AF35" s="137">
        <f t="shared" si="74"/>
        <v>174236.41105560199</v>
      </c>
      <c r="AG35" s="138">
        <f t="shared" si="75"/>
        <v>10322.080513186174</v>
      </c>
      <c r="AH35" s="139">
        <f t="shared" si="76"/>
        <v>184558.49156878816</v>
      </c>
      <c r="AI35" s="41"/>
      <c r="AJ35" s="43">
        <f>+'OCT-DEC 2021'!AJ35+'JUL-SEP 2021'!AJ35+'JAN-MAR 2022'!AJ35+'APR-JUN 2022'!AJ35</f>
        <v>807667.31231638603</v>
      </c>
      <c r="AK35" s="47">
        <f t="shared" si="77"/>
        <v>12.811981477100032</v>
      </c>
      <c r="AL35" s="44">
        <f>+'OCT-DEC 2021'!AL35+'JUL-SEP 2021'!AL35+'JAN-MAR 2022'!AL35+'APR-JUN 2022'!AL35</f>
        <v>19435.079330819906</v>
      </c>
      <c r="AM35" s="47">
        <f t="shared" si="78"/>
        <v>1.1191454181054881</v>
      </c>
      <c r="AN35" s="44">
        <f t="shared" si="79"/>
        <v>827102.39164720592</v>
      </c>
      <c r="AO35" s="48">
        <f t="shared" si="80"/>
        <v>10.286575524801705</v>
      </c>
      <c r="AP35" s="46">
        <f>+'OCT-DEC 2021'!AP35+'JUL-SEP 2021'!AP35+'JAN-MAR 2022'!AP35+'APR-JUN 2022'!AP35</f>
        <v>0</v>
      </c>
      <c r="AQ35" s="47">
        <f t="shared" si="81"/>
        <v>0</v>
      </c>
      <c r="AR35" s="44">
        <f>+'OCT-DEC 2021'!AR35+'JUL-SEP 2021'!AR35+'JAN-MAR 2022'!AR35+'APR-JUN 2022'!AR35</f>
        <v>0</v>
      </c>
      <c r="AS35" s="47">
        <f t="shared" si="82"/>
        <v>0</v>
      </c>
      <c r="AT35" s="44">
        <f t="shared" si="83"/>
        <v>0</v>
      </c>
      <c r="AU35" s="48">
        <f t="shared" si="84"/>
        <v>0</v>
      </c>
      <c r="AV35" s="137">
        <f t="shared" si="85"/>
        <v>807667.31231638603</v>
      </c>
      <c r="AW35" s="138">
        <f t="shared" si="86"/>
        <v>19435.079330819906</v>
      </c>
      <c r="AX35" s="139">
        <f t="shared" si="87"/>
        <v>827102.39164720592</v>
      </c>
      <c r="AY35" s="41"/>
      <c r="AZ35" s="43">
        <f>+'OCT-DEC 2021'!AZ35+'JUL-SEP 2021'!AZ35+'JAN-MAR 2022'!AZ35+'APR-JUN 2022'!AZ35</f>
        <v>731860.08611170365</v>
      </c>
      <c r="BA35" s="47">
        <f t="shared" si="88"/>
        <v>6.669279781582194</v>
      </c>
      <c r="BB35" s="44">
        <f>+'OCT-DEC 2021'!BB35+'JUL-SEP 2021'!BB35+'JAN-MAR 2022'!BB35+'APR-JUN 2022'!BB35</f>
        <v>20958.330759058543</v>
      </c>
      <c r="BC35" s="47">
        <v>0.70724352113528066</v>
      </c>
      <c r="BD35" s="44">
        <f t="shared" si="90"/>
        <v>752818.41687076224</v>
      </c>
      <c r="BE35" s="48">
        <v>8.1203331295817467</v>
      </c>
      <c r="BF35" s="46">
        <f>+'OCT-DEC 2021'!BF35+'JUL-SEP 2021'!BF35+'JAN-MAR 2022'!BF35+'APR-JUN 2022'!BF35</f>
        <v>0</v>
      </c>
      <c r="BG35" s="47">
        <v>0</v>
      </c>
      <c r="BH35" s="44">
        <f>+'OCT-DEC 2021'!BH35+'JUL-SEP 2021'!BH35+'JAN-MAR 2022'!BH35+'APR-JUN 2022'!BH35</f>
        <v>0</v>
      </c>
      <c r="BI35" s="47">
        <v>0</v>
      </c>
      <c r="BJ35" s="44">
        <f t="shared" si="94"/>
        <v>0</v>
      </c>
      <c r="BK35" s="48">
        <f t="shared" si="95"/>
        <v>0</v>
      </c>
      <c r="BL35" s="137">
        <f t="shared" si="96"/>
        <v>731860.08611170365</v>
      </c>
      <c r="BM35" s="138">
        <f t="shared" si="97"/>
        <v>20958.330759058543</v>
      </c>
      <c r="BN35" s="139">
        <f t="shared" si="98"/>
        <v>752818.41687076224</v>
      </c>
      <c r="BO35" s="41"/>
      <c r="BP35" s="43">
        <f>+'OCT-DEC 2021'!BP35+'JUL-SEP 2021'!BP35+'JAN-MAR 2022'!BP35+'APR-JUN 2022'!BP35</f>
        <v>1046900.4664114527</v>
      </c>
      <c r="BQ35" s="47">
        <v>13.452913669174556</v>
      </c>
      <c r="BR35" s="44">
        <f>+'OCT-DEC 2021'!BR35+'JUL-SEP 2021'!BR35+'JAN-MAR 2022'!BR35+'APR-JUN 2022'!BR35</f>
        <v>20846.549241107812</v>
      </c>
      <c r="BS35" s="47">
        <v>9.7189825616474546E-2</v>
      </c>
      <c r="BT35" s="44">
        <f t="shared" si="101"/>
        <v>1067747.0156525606</v>
      </c>
      <c r="BU35" s="48">
        <v>11.806194965243742</v>
      </c>
      <c r="BV35" s="46">
        <f>+'OCT-DEC 2021'!BV35+'JUL-SEP 2021'!BV35+'JAN-MAR 2022'!BV35+'APR-JUN 2022'!BV35</f>
        <v>0</v>
      </c>
      <c r="BW35" s="47">
        <f t="shared" si="103"/>
        <v>0</v>
      </c>
      <c r="BX35" s="44">
        <f>+'OCT-DEC 2021'!BX35+'JUL-SEP 2021'!BX35+'JAN-MAR 2022'!BX35+'APR-JUN 2022'!BX35</f>
        <v>5.5350691562173324</v>
      </c>
      <c r="BY35" s="47">
        <f t="shared" si="104"/>
        <v>3.2514857113922955E-5</v>
      </c>
      <c r="BZ35" s="44">
        <f t="shared" si="105"/>
        <v>5.5350691562173324</v>
      </c>
      <c r="CA35" s="48">
        <f t="shared" si="106"/>
        <v>1.2620230777969554E-5</v>
      </c>
      <c r="CB35" s="137">
        <f t="shared" si="107"/>
        <v>1046900.4664114527</v>
      </c>
      <c r="CC35" s="138">
        <f t="shared" si="108"/>
        <v>20852.084310264028</v>
      </c>
      <c r="CD35" s="139">
        <f t="shared" si="109"/>
        <v>1067752.5507217168</v>
      </c>
      <c r="CE35" s="41"/>
      <c r="CF35" s="43">
        <f>+'OCT-DEC 2021'!CF35+'JUL-SEP 2021'!CF35+'JAN-MAR 2022'!CF35+'APR-JUN 2022'!CF35</f>
        <v>531338.68329651642</v>
      </c>
      <c r="CG35" s="47">
        <f t="shared" si="110"/>
        <v>4.2426314960037406</v>
      </c>
      <c r="CH35" s="44">
        <f>+'OCT-DEC 2021'!CH35+'JUL-SEP 2021'!CH35+'JAN-MAR 2022'!CH35+'APR-JUN 2022'!CH35</f>
        <v>12541.019502099753</v>
      </c>
      <c r="CI35" s="47">
        <f t="shared" si="111"/>
        <v>0.58041465738416964</v>
      </c>
      <c r="CJ35" s="44">
        <f t="shared" si="112"/>
        <v>543879.70279861614</v>
      </c>
      <c r="CK35" s="48">
        <f t="shared" si="113"/>
        <v>3.7037672566217177</v>
      </c>
      <c r="CL35" s="46">
        <f>+'OCT-DEC 2021'!CL35+'JUL-SEP 2021'!CL35+'JAN-MAR 2022'!CL35+'APR-JUN 2022'!CL35</f>
        <v>0</v>
      </c>
      <c r="CM35" s="47">
        <f t="shared" si="114"/>
        <v>0</v>
      </c>
      <c r="CN35" s="44">
        <f>+'OCT-DEC 2021'!CN35+'JUL-SEP 2021'!CN35+'JAN-MAR 2022'!CN35+'APR-JUN 2022'!CN35</f>
        <v>0</v>
      </c>
      <c r="CO35" s="47">
        <f t="shared" si="115"/>
        <v>0</v>
      </c>
      <c r="CP35" s="44">
        <f t="shared" si="116"/>
        <v>0</v>
      </c>
      <c r="CQ35" s="48">
        <f t="shared" si="117"/>
        <v>0</v>
      </c>
      <c r="CR35" s="137">
        <f t="shared" si="118"/>
        <v>531338.68329651642</v>
      </c>
      <c r="CS35" s="138">
        <f t="shared" si="119"/>
        <v>12541.019502099753</v>
      </c>
      <c r="CT35" s="139">
        <f t="shared" si="120"/>
        <v>543879.70279861614</v>
      </c>
      <c r="CU35" s="41"/>
      <c r="CV35" s="46">
        <f t="shared" si="121"/>
        <v>3768779.5306943292</v>
      </c>
      <c r="CW35" s="47">
        <f t="shared" si="122"/>
        <v>5.5439778797116332</v>
      </c>
      <c r="CX35" s="47">
        <f t="shared" si="123"/>
        <v>101531.89734380039</v>
      </c>
      <c r="CY35" s="47">
        <f t="shared" si="124"/>
        <v>0.67492204170439318</v>
      </c>
      <c r="CZ35" s="44">
        <f t="shared" si="125"/>
        <v>3870311.4280381296</v>
      </c>
      <c r="DA35" s="48">
        <f t="shared" si="126"/>
        <v>4.6617227811480761</v>
      </c>
      <c r="DB35" s="46">
        <f t="shared" si="127"/>
        <v>-7.5515026679680659</v>
      </c>
      <c r="DC35" s="47">
        <f t="shared" si="128"/>
        <v>-2.7167871113808806E-6</v>
      </c>
      <c r="DD35" s="44">
        <f t="shared" si="129"/>
        <v>-60.262928371977978</v>
      </c>
      <c r="DE35" s="47">
        <f t="shared" si="130"/>
        <v>-3.9660883916916247E-5</v>
      </c>
      <c r="DF35" s="44">
        <f t="shared" si="131"/>
        <v>-67.814431039946044</v>
      </c>
      <c r="DG35" s="48">
        <f t="shared" si="132"/>
        <v>-1.5774370994719746E-5</v>
      </c>
      <c r="DH35" s="174"/>
      <c r="DI35" s="187" t="s">
        <v>33</v>
      </c>
      <c r="DJ35" s="46">
        <f t="shared" si="133"/>
        <v>3870311.4280381296</v>
      </c>
      <c r="DK35" s="44">
        <f t="shared" si="134"/>
        <v>-67.814431039946044</v>
      </c>
      <c r="DL35" s="45">
        <f t="shared" si="135"/>
        <v>3870243.6136070895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f>+'APR-JUN 2022'!D36+'JAN-MAR 2022'!D36+'JUL-SEP 2021'!D36+'OCT-DEC 2021'!D36</f>
        <v>184559.43</v>
      </c>
      <c r="E36" s="47">
        <f t="shared" si="55"/>
        <v>1.7478542882036516</v>
      </c>
      <c r="F36" s="44">
        <f>+'APR-JUN 2022'!F36+'JAN-MAR 2022'!F36+'JUL-SEP 2021'!F36+'OCT-DEC 2021'!F36</f>
        <v>0</v>
      </c>
      <c r="G36" s="47">
        <f t="shared" si="56"/>
        <v>0</v>
      </c>
      <c r="H36" s="44">
        <f t="shared" si="57"/>
        <v>184559.43</v>
      </c>
      <c r="I36" s="48">
        <f t="shared" si="58"/>
        <v>1.4341396378895019</v>
      </c>
      <c r="J36" s="43">
        <f>+'APR-JUN 2022'!J36+'JAN-MAR 2022'!J36+'JUL-SEP 2021'!J36+'OCT-DEC 2021'!J36</f>
        <v>0</v>
      </c>
      <c r="K36" s="47">
        <f t="shared" si="59"/>
        <v>0</v>
      </c>
      <c r="L36" s="44">
        <f>+'APR-JUN 2022'!L36+'JAN-MAR 2022'!L36+'JUL-SEP 2021'!L36+'OCT-DEC 2021'!L36</f>
        <v>0</v>
      </c>
      <c r="M36" s="47">
        <f t="shared" si="60"/>
        <v>0</v>
      </c>
      <c r="N36" s="44">
        <f t="shared" si="61"/>
        <v>0</v>
      </c>
      <c r="O36" s="48">
        <f t="shared" si="62"/>
        <v>0</v>
      </c>
      <c r="P36" s="137">
        <f t="shared" si="63"/>
        <v>184559.43</v>
      </c>
      <c r="Q36" s="138">
        <f t="shared" si="64"/>
        <v>0</v>
      </c>
      <c r="R36" s="139">
        <f t="shared" si="65"/>
        <v>184559.43</v>
      </c>
      <c r="S36" s="39"/>
      <c r="T36" s="43">
        <f>+'APR-JUN 2022'!T36+'JAN-MAR 2022'!T36+'JUL-SEP 2021'!T36+'OCT-DEC 2021'!T36</f>
        <v>99609.070285857015</v>
      </c>
      <c r="U36" s="47">
        <f t="shared" si="66"/>
        <v>0.52575528365428414</v>
      </c>
      <c r="V36" s="44">
        <f>+'APR-JUN 2022'!V36+'JAN-MAR 2022'!V36+'JUL-SEP 2021'!V36+'OCT-DEC 2021'!V36</f>
        <v>1464.4100028551256</v>
      </c>
      <c r="W36" s="47">
        <f t="shared" si="67"/>
        <v>3.192174393144688E-2</v>
      </c>
      <c r="X36" s="44">
        <f t="shared" si="68"/>
        <v>101073.48028871213</v>
      </c>
      <c r="Y36" s="48">
        <f t="shared" si="69"/>
        <v>0.42948949275800408</v>
      </c>
      <c r="Z36" s="46">
        <f>+'APR-JUN 2022'!Z36+'JAN-MAR 2022'!Z36+'JUL-SEP 2021'!Z36+'OCT-DEC 2021'!Z36</f>
        <v>0</v>
      </c>
      <c r="AA36" s="47">
        <f t="shared" si="70"/>
        <v>0</v>
      </c>
      <c r="AB36" s="44">
        <f>+'APR-JUN 2022'!AB36+'JAN-MAR 2022'!AB36+'JUL-SEP 2021'!AB36+'OCT-DEC 2021'!AB36</f>
        <v>0</v>
      </c>
      <c r="AC36" s="47">
        <f t="shared" si="71"/>
        <v>0</v>
      </c>
      <c r="AD36" s="44">
        <f t="shared" si="72"/>
        <v>0</v>
      </c>
      <c r="AE36" s="48">
        <f t="shared" si="73"/>
        <v>0</v>
      </c>
      <c r="AF36" s="137">
        <f t="shared" si="74"/>
        <v>99609.070285857015</v>
      </c>
      <c r="AG36" s="138">
        <f t="shared" si="75"/>
        <v>1464.4100028551256</v>
      </c>
      <c r="AH36" s="139">
        <f t="shared" si="76"/>
        <v>101073.48028871213</v>
      </c>
      <c r="AI36" s="41"/>
      <c r="AJ36" s="43">
        <f>+'OCT-DEC 2021'!AJ36+'JUL-SEP 2021'!AJ36+'JAN-MAR 2022'!AJ36+'APR-JUN 2022'!AJ36</f>
        <v>298722.04149286047</v>
      </c>
      <c r="AK36" s="47">
        <f t="shared" si="77"/>
        <v>4.738611064290299</v>
      </c>
      <c r="AL36" s="44">
        <f>+'OCT-DEC 2021'!AL36+'JUL-SEP 2021'!AL36+'JAN-MAR 2022'!AL36+'APR-JUN 2022'!AL36</f>
        <v>-148.84323854674517</v>
      </c>
      <c r="AM36" s="47">
        <f t="shared" si="78"/>
        <v>-8.5709569588129208E-3</v>
      </c>
      <c r="AN36" s="44">
        <f t="shared" si="79"/>
        <v>298573.19825431373</v>
      </c>
      <c r="AO36" s="48">
        <f t="shared" si="80"/>
        <v>3.7133198797889926</v>
      </c>
      <c r="AP36" s="46">
        <f>+'OCT-DEC 2021'!AP36+'JUL-SEP 2021'!AP36+'JAN-MAR 2022'!AP36+'APR-JUN 2022'!AP36</f>
        <v>0</v>
      </c>
      <c r="AQ36" s="47">
        <f t="shared" si="81"/>
        <v>0</v>
      </c>
      <c r="AR36" s="44">
        <f>+'OCT-DEC 2021'!AR36+'JUL-SEP 2021'!AR36+'JAN-MAR 2022'!AR36+'APR-JUN 2022'!AR36</f>
        <v>0</v>
      </c>
      <c r="AS36" s="47">
        <f t="shared" si="82"/>
        <v>0</v>
      </c>
      <c r="AT36" s="44">
        <f t="shared" si="83"/>
        <v>0</v>
      </c>
      <c r="AU36" s="48">
        <f t="shared" si="84"/>
        <v>0</v>
      </c>
      <c r="AV36" s="137">
        <f t="shared" si="85"/>
        <v>298722.04149286047</v>
      </c>
      <c r="AW36" s="138">
        <f t="shared" si="86"/>
        <v>-148.84323854674517</v>
      </c>
      <c r="AX36" s="139">
        <f t="shared" si="87"/>
        <v>298573.19825431373</v>
      </c>
      <c r="AY36" s="41"/>
      <c r="AZ36" s="43">
        <f>+'OCT-DEC 2021'!AZ36+'JUL-SEP 2021'!AZ36+'JAN-MAR 2022'!AZ36+'APR-JUN 2022'!AZ36</f>
        <v>241549.18747280425</v>
      </c>
      <c r="BA36" s="47">
        <f t="shared" si="88"/>
        <v>2.2011845472115281</v>
      </c>
      <c r="BB36" s="44">
        <f>+'OCT-DEC 2021'!BB36+'JUL-SEP 2021'!BB36+'JAN-MAR 2022'!BB36+'APR-JUN 2022'!BB36</f>
        <v>770.2632388911577</v>
      </c>
      <c r="BC36" s="47">
        <v>0</v>
      </c>
      <c r="BD36" s="44">
        <f t="shared" si="90"/>
        <v>242319.45071169539</v>
      </c>
      <c r="BE36" s="48">
        <v>2.7291832266433618</v>
      </c>
      <c r="BF36" s="46">
        <f>+'OCT-DEC 2021'!BF36+'JUL-SEP 2021'!BF36+'JAN-MAR 2022'!BF36+'APR-JUN 2022'!BF36</f>
        <v>0</v>
      </c>
      <c r="BG36" s="47">
        <v>0</v>
      </c>
      <c r="BH36" s="44">
        <f>+'OCT-DEC 2021'!BH36+'JUL-SEP 2021'!BH36+'JAN-MAR 2022'!BH36+'APR-JUN 2022'!BH36</f>
        <v>0</v>
      </c>
      <c r="BI36" s="47">
        <v>0</v>
      </c>
      <c r="BJ36" s="44">
        <f t="shared" si="94"/>
        <v>0</v>
      </c>
      <c r="BK36" s="48">
        <f t="shared" si="95"/>
        <v>0</v>
      </c>
      <c r="BL36" s="137">
        <f t="shared" si="96"/>
        <v>241549.18747280425</v>
      </c>
      <c r="BM36" s="138">
        <f t="shared" si="97"/>
        <v>770.2632388911577</v>
      </c>
      <c r="BN36" s="139">
        <f t="shared" si="98"/>
        <v>242319.45071169539</v>
      </c>
      <c r="BO36" s="41"/>
      <c r="BP36" s="43">
        <f>+'OCT-DEC 2021'!BP36+'JUL-SEP 2021'!BP36+'JAN-MAR 2022'!BP36+'APR-JUN 2022'!BP36</f>
        <v>317439.59039397317</v>
      </c>
      <c r="BQ36" s="47">
        <v>4.872569847544697</v>
      </c>
      <c r="BR36" s="44">
        <f>+'OCT-DEC 2021'!BR36+'JUL-SEP 2021'!BR36+'JAN-MAR 2022'!BR36+'APR-JUN 2022'!BR36</f>
        <v>107.17492958399575</v>
      </c>
      <c r="BS36" s="47">
        <v>1.6278598256125879E-2</v>
      </c>
      <c r="BT36" s="44">
        <f t="shared" si="101"/>
        <v>317546.76532355713</v>
      </c>
      <c r="BU36" s="48">
        <v>4.2738044248981195</v>
      </c>
      <c r="BV36" s="46">
        <f>+'OCT-DEC 2021'!BV36+'JUL-SEP 2021'!BV36+'JAN-MAR 2022'!BV36+'APR-JUN 2022'!BV36</f>
        <v>0</v>
      </c>
      <c r="BW36" s="47">
        <f t="shared" si="103"/>
        <v>0</v>
      </c>
      <c r="BX36" s="44">
        <f>+'OCT-DEC 2021'!BX36+'JUL-SEP 2021'!BX36+'JAN-MAR 2022'!BX36+'APR-JUN 2022'!BX36</f>
        <v>0.35783998305086584</v>
      </c>
      <c r="BY36" s="47">
        <f t="shared" si="104"/>
        <v>2.1020723662464511E-6</v>
      </c>
      <c r="BZ36" s="44">
        <f t="shared" si="105"/>
        <v>0.35783998305086584</v>
      </c>
      <c r="CA36" s="48">
        <f t="shared" si="106"/>
        <v>8.1589281727653994E-7</v>
      </c>
      <c r="CB36" s="137">
        <f t="shared" si="107"/>
        <v>317439.59039397317</v>
      </c>
      <c r="CC36" s="138">
        <f t="shared" si="108"/>
        <v>107.53276956704661</v>
      </c>
      <c r="CD36" s="139">
        <f t="shared" si="109"/>
        <v>317547.12316354021</v>
      </c>
      <c r="CE36" s="41"/>
      <c r="CF36" s="43">
        <f>+'OCT-DEC 2021'!CF36+'JUL-SEP 2021'!CF36+'JAN-MAR 2022'!CF36+'APR-JUN 2022'!CF36</f>
        <v>236682.49266063474</v>
      </c>
      <c r="CG36" s="47">
        <f t="shared" si="110"/>
        <v>1.8898616447135435</v>
      </c>
      <c r="CH36" s="44">
        <f>+'OCT-DEC 2021'!CH36+'JUL-SEP 2021'!CH36+'JAN-MAR 2022'!CH36+'APR-JUN 2022'!CH36</f>
        <v>1874.4385803060106</v>
      </c>
      <c r="CI36" s="47">
        <f t="shared" si="111"/>
        <v>8.6751450007220371E-2</v>
      </c>
      <c r="CJ36" s="44">
        <f t="shared" si="112"/>
        <v>238556.93124094076</v>
      </c>
      <c r="CK36" s="48">
        <f t="shared" si="113"/>
        <v>1.6245492270144761</v>
      </c>
      <c r="CL36" s="46">
        <f>+'OCT-DEC 2021'!CL36+'JUL-SEP 2021'!CL36+'JAN-MAR 2022'!CL36+'APR-JUN 2022'!CL36</f>
        <v>0</v>
      </c>
      <c r="CM36" s="47">
        <f t="shared" si="114"/>
        <v>0</v>
      </c>
      <c r="CN36" s="44">
        <f>+'OCT-DEC 2021'!CN36+'JUL-SEP 2021'!CN36+'JAN-MAR 2022'!CN36+'APR-JUN 2022'!CN36</f>
        <v>0</v>
      </c>
      <c r="CO36" s="47">
        <f t="shared" si="115"/>
        <v>0</v>
      </c>
      <c r="CP36" s="44">
        <f t="shared" si="116"/>
        <v>0</v>
      </c>
      <c r="CQ36" s="48">
        <f t="shared" si="117"/>
        <v>0</v>
      </c>
      <c r="CR36" s="137">
        <f t="shared" si="118"/>
        <v>236682.49266063474</v>
      </c>
      <c r="CS36" s="138">
        <f t="shared" si="119"/>
        <v>1874.4385803060106</v>
      </c>
      <c r="CT36" s="139">
        <f t="shared" si="120"/>
        <v>238556.93124094076</v>
      </c>
      <c r="CU36" s="41"/>
      <c r="CV36" s="46">
        <f t="shared" si="121"/>
        <v>1378561.8123061294</v>
      </c>
      <c r="CW36" s="47">
        <f t="shared" si="122"/>
        <v>2.0279021712454295</v>
      </c>
      <c r="CX36" s="47">
        <f t="shared" si="123"/>
        <v>4067.4435130895445</v>
      </c>
      <c r="CY36" s="47">
        <f t="shared" si="124"/>
        <v>2.7037880234583339E-2</v>
      </c>
      <c r="CZ36" s="44">
        <f t="shared" si="125"/>
        <v>1382629.2558192189</v>
      </c>
      <c r="DA36" s="48">
        <f t="shared" si="126"/>
        <v>1.6653528842771887</v>
      </c>
      <c r="DB36" s="46">
        <f t="shared" si="127"/>
        <v>0</v>
      </c>
      <c r="DC36" s="47">
        <f t="shared" si="128"/>
        <v>0</v>
      </c>
      <c r="DD36" s="44">
        <f t="shared" si="129"/>
        <v>0.35783998305086584</v>
      </c>
      <c r="DE36" s="47">
        <f t="shared" si="130"/>
        <v>2.3550548259136719E-7</v>
      </c>
      <c r="DF36" s="44">
        <f t="shared" si="131"/>
        <v>0.35783998305086584</v>
      </c>
      <c r="DG36" s="48">
        <f t="shared" si="132"/>
        <v>8.3237454960929721E-8</v>
      </c>
      <c r="DH36" s="174"/>
      <c r="DI36" s="187" t="s">
        <v>34</v>
      </c>
      <c r="DJ36" s="46">
        <f t="shared" si="133"/>
        <v>1382629.2558192189</v>
      </c>
      <c r="DK36" s="44">
        <f t="shared" si="134"/>
        <v>0.35783998305086584</v>
      </c>
      <c r="DL36" s="45">
        <f t="shared" si="135"/>
        <v>1382629.6136592019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f>+'APR-JUN 2022'!D37+'JAN-MAR 2022'!D37+'JUL-SEP 2021'!D37+'OCT-DEC 2021'!D37</f>
        <v>74658.559999999998</v>
      </c>
      <c r="E37" s="47">
        <f t="shared" si="55"/>
        <v>0.70704750359875745</v>
      </c>
      <c r="F37" s="44">
        <f>+'APR-JUN 2022'!F37+'JAN-MAR 2022'!F37+'JUL-SEP 2021'!F37+'OCT-DEC 2021'!F37</f>
        <v>3016.44</v>
      </c>
      <c r="G37" s="47">
        <f t="shared" si="56"/>
        <v>0.13059312494588277</v>
      </c>
      <c r="H37" s="44">
        <f t="shared" si="57"/>
        <v>77675</v>
      </c>
      <c r="I37" s="48">
        <f t="shared" si="58"/>
        <v>0.60358225192322634</v>
      </c>
      <c r="J37" s="43">
        <f>+'APR-JUN 2022'!J37+'JAN-MAR 2022'!J37+'JUL-SEP 2021'!J37+'OCT-DEC 2021'!J37</f>
        <v>0</v>
      </c>
      <c r="K37" s="47">
        <f t="shared" si="59"/>
        <v>0</v>
      </c>
      <c r="L37" s="44">
        <f>+'APR-JUN 2022'!L37+'JAN-MAR 2022'!L37+'JUL-SEP 2021'!L37+'OCT-DEC 2021'!L37</f>
        <v>0</v>
      </c>
      <c r="M37" s="47">
        <f t="shared" si="60"/>
        <v>0</v>
      </c>
      <c r="N37" s="44">
        <f t="shared" si="61"/>
        <v>0</v>
      </c>
      <c r="O37" s="48">
        <f t="shared" si="62"/>
        <v>0</v>
      </c>
      <c r="P37" s="137">
        <f t="shared" si="63"/>
        <v>74658.559999999998</v>
      </c>
      <c r="Q37" s="138">
        <f t="shared" si="64"/>
        <v>3016.44</v>
      </c>
      <c r="R37" s="139">
        <f t="shared" si="65"/>
        <v>77675</v>
      </c>
      <c r="S37" s="39"/>
      <c r="T37" s="43">
        <f>+'APR-JUN 2022'!T37+'JAN-MAR 2022'!T37+'JUL-SEP 2021'!T37+'OCT-DEC 2021'!T37</f>
        <v>323418.71125730826</v>
      </c>
      <c r="U37" s="47">
        <f t="shared" si="66"/>
        <v>1.707064384681162</v>
      </c>
      <c r="V37" s="44">
        <f>+'APR-JUN 2022'!V37+'JAN-MAR 2022'!V37+'JUL-SEP 2021'!V37+'OCT-DEC 2021'!V37</f>
        <v>14945.3484488088</v>
      </c>
      <c r="W37" s="47">
        <f t="shared" si="67"/>
        <v>0.32578416237185392</v>
      </c>
      <c r="X37" s="44">
        <f t="shared" si="68"/>
        <v>338364.05970611703</v>
      </c>
      <c r="Y37" s="48">
        <f t="shared" si="69"/>
        <v>1.4378035460499419</v>
      </c>
      <c r="Z37" s="46">
        <f>+'APR-JUN 2022'!Z37+'JAN-MAR 2022'!Z37+'JUL-SEP 2021'!Z37+'OCT-DEC 2021'!Z37</f>
        <v>1440.5380965635036</v>
      </c>
      <c r="AA37" s="47">
        <f t="shared" si="70"/>
        <v>1.5205333564461347E-3</v>
      </c>
      <c r="AB37" s="44">
        <f>+'APR-JUN 2022'!AB37+'JAN-MAR 2022'!AB37+'JUL-SEP 2021'!AB37+'OCT-DEC 2021'!AB37</f>
        <v>3953.2924425870233</v>
      </c>
      <c r="AC37" s="47">
        <f t="shared" si="71"/>
        <v>1.0969666918029168E-2</v>
      </c>
      <c r="AD37" s="44">
        <f t="shared" si="72"/>
        <v>5393.8305391505273</v>
      </c>
      <c r="AE37" s="48">
        <f t="shared" si="73"/>
        <v>4.1244362857424353E-3</v>
      </c>
      <c r="AF37" s="137">
        <f t="shared" si="74"/>
        <v>324859.24935387174</v>
      </c>
      <c r="AG37" s="138">
        <f t="shared" si="75"/>
        <v>18898.640891395822</v>
      </c>
      <c r="AH37" s="139">
        <f t="shared" si="76"/>
        <v>343757.89024526754</v>
      </c>
      <c r="AI37" s="41"/>
      <c r="AJ37" s="43">
        <f>+'OCT-DEC 2021'!AJ37+'JUL-SEP 2021'!AJ37+'JAN-MAR 2022'!AJ37+'APR-JUN 2022'!AJ37</f>
        <v>967646.28912434354</v>
      </c>
      <c r="AK37" s="47">
        <f t="shared" si="77"/>
        <v>15.349719053368394</v>
      </c>
      <c r="AL37" s="44">
        <f>+'OCT-DEC 2021'!AL37+'JUL-SEP 2021'!AL37+'JAN-MAR 2022'!AL37+'APR-JUN 2022'!AL37</f>
        <v>23529.986722572241</v>
      </c>
      <c r="AM37" s="47">
        <f t="shared" si="78"/>
        <v>1.3549456825159645</v>
      </c>
      <c r="AN37" s="44">
        <f t="shared" si="79"/>
        <v>991176.27584691579</v>
      </c>
      <c r="AO37" s="48">
        <f t="shared" si="80"/>
        <v>12.327143196364895</v>
      </c>
      <c r="AP37" s="46">
        <f>+'OCT-DEC 2021'!AP37+'JUL-SEP 2021'!AP37+'JAN-MAR 2022'!AP37+'APR-JUN 2022'!AP37</f>
        <v>0</v>
      </c>
      <c r="AQ37" s="47">
        <f t="shared" si="81"/>
        <v>0</v>
      </c>
      <c r="AR37" s="44">
        <f>+'OCT-DEC 2021'!AR37+'JUL-SEP 2021'!AR37+'JAN-MAR 2022'!AR37+'APR-JUN 2022'!AR37</f>
        <v>0</v>
      </c>
      <c r="AS37" s="47">
        <f t="shared" si="82"/>
        <v>0</v>
      </c>
      <c r="AT37" s="44">
        <f t="shared" si="83"/>
        <v>0</v>
      </c>
      <c r="AU37" s="48">
        <f t="shared" si="84"/>
        <v>0</v>
      </c>
      <c r="AV37" s="137">
        <f t="shared" si="85"/>
        <v>967646.28912434354</v>
      </c>
      <c r="AW37" s="138">
        <f t="shared" si="86"/>
        <v>23529.986722572241</v>
      </c>
      <c r="AX37" s="139">
        <f t="shared" si="87"/>
        <v>991176.27584691579</v>
      </c>
      <c r="AY37" s="41"/>
      <c r="AZ37" s="43">
        <f>+'OCT-DEC 2021'!AZ37+'JUL-SEP 2021'!AZ37+'JAN-MAR 2022'!AZ37+'APR-JUN 2022'!AZ37</f>
        <v>1080679.8585454181</v>
      </c>
      <c r="BA37" s="47">
        <f t="shared" si="88"/>
        <v>9.847997544519739</v>
      </c>
      <c r="BB37" s="44">
        <f>+'OCT-DEC 2021'!BB37+'JUL-SEP 2021'!BB37+'JAN-MAR 2022'!BB37+'APR-JUN 2022'!BB37</f>
        <v>24501.557898952811</v>
      </c>
      <c r="BC37" s="47">
        <v>0.51507067040450771</v>
      </c>
      <c r="BD37" s="44">
        <f t="shared" si="90"/>
        <v>1105181.416444371</v>
      </c>
      <c r="BE37" s="48">
        <v>11.514872870714669</v>
      </c>
      <c r="BF37" s="46">
        <f>+'OCT-DEC 2021'!BF37+'JUL-SEP 2021'!BF37+'JAN-MAR 2022'!BF37+'APR-JUN 2022'!BF37</f>
        <v>0</v>
      </c>
      <c r="BG37" s="47">
        <v>0</v>
      </c>
      <c r="BH37" s="44">
        <f>+'OCT-DEC 2021'!BH37+'JUL-SEP 2021'!BH37+'JAN-MAR 2022'!BH37+'APR-JUN 2022'!BH37</f>
        <v>0</v>
      </c>
      <c r="BI37" s="47">
        <v>0</v>
      </c>
      <c r="BJ37" s="44">
        <f t="shared" si="94"/>
        <v>0</v>
      </c>
      <c r="BK37" s="48">
        <f t="shared" si="95"/>
        <v>0</v>
      </c>
      <c r="BL37" s="137">
        <f t="shared" si="96"/>
        <v>1080679.8585454181</v>
      </c>
      <c r="BM37" s="138">
        <f t="shared" si="97"/>
        <v>24501.557898952811</v>
      </c>
      <c r="BN37" s="139">
        <f t="shared" si="98"/>
        <v>1105181.416444371</v>
      </c>
      <c r="BO37" s="41"/>
      <c r="BP37" s="43">
        <f>+'OCT-DEC 2021'!BP37+'JUL-SEP 2021'!BP37+'JAN-MAR 2022'!BP37+'APR-JUN 2022'!BP37</f>
        <v>1010942.381939976</v>
      </c>
      <c r="BQ37" s="47">
        <v>15.262557340954244</v>
      </c>
      <c r="BR37" s="44">
        <f>+'OCT-DEC 2021'!BR37+'JUL-SEP 2021'!BR37+'JAN-MAR 2022'!BR37+'APR-JUN 2022'!BR37</f>
        <v>27614.886596891738</v>
      </c>
      <c r="BS37" s="47">
        <v>0.41756562274167891</v>
      </c>
      <c r="BT37" s="44">
        <f t="shared" si="101"/>
        <v>1038557.2685368678</v>
      </c>
      <c r="BU37" s="48">
        <v>13.432216596534795</v>
      </c>
      <c r="BV37" s="46">
        <f>+'OCT-DEC 2021'!BV37+'JUL-SEP 2021'!BV37+'JAN-MAR 2022'!BV37+'APR-JUN 2022'!BV37</f>
        <v>34.830799062460869</v>
      </c>
      <c r="BW37" s="47">
        <f t="shared" si="103"/>
        <v>1.2979373986868464E-4</v>
      </c>
      <c r="BX37" s="44">
        <f>+'OCT-DEC 2021'!BX37+'JUL-SEP 2021'!BX37+'JAN-MAR 2022'!BX37+'APR-JUN 2022'!BX37</f>
        <v>3950.4192047391607</v>
      </c>
      <c r="BY37" s="47">
        <f t="shared" si="104"/>
        <v>2.3206090539611594E-2</v>
      </c>
      <c r="BZ37" s="44">
        <f t="shared" si="105"/>
        <v>3985.2500038016215</v>
      </c>
      <c r="CA37" s="48">
        <f t="shared" si="106"/>
        <v>9.0865666419698288E-3</v>
      </c>
      <c r="CB37" s="137">
        <f t="shared" si="107"/>
        <v>1010977.2127390385</v>
      </c>
      <c r="CC37" s="138">
        <f t="shared" si="108"/>
        <v>31565.305801630901</v>
      </c>
      <c r="CD37" s="139">
        <f t="shared" si="109"/>
        <v>1042542.5185406695</v>
      </c>
      <c r="CE37" s="41"/>
      <c r="CF37" s="43">
        <f>+'OCT-DEC 2021'!CF37+'JUL-SEP 2021'!CF37+'JAN-MAR 2022'!CF37+'APR-JUN 2022'!CF37</f>
        <v>608265.7873365843</v>
      </c>
      <c r="CG37" s="47">
        <f t="shared" si="110"/>
        <v>4.8568788014547044</v>
      </c>
      <c r="CH37" s="44">
        <f>+'OCT-DEC 2021'!CH37+'JUL-SEP 2021'!CH37+'JAN-MAR 2022'!CH37+'APR-JUN 2022'!CH37</f>
        <v>25116.930861165096</v>
      </c>
      <c r="CI37" s="47">
        <f t="shared" si="111"/>
        <v>1.162444155188832</v>
      </c>
      <c r="CJ37" s="44">
        <f t="shared" si="112"/>
        <v>633382.71819774935</v>
      </c>
      <c r="CK37" s="48">
        <f t="shared" si="113"/>
        <v>4.3132739841176022</v>
      </c>
      <c r="CL37" s="46">
        <f>+'OCT-DEC 2021'!CL37+'JUL-SEP 2021'!CL37+'JAN-MAR 2022'!CL37+'APR-JUN 2022'!CL37</f>
        <v>0</v>
      </c>
      <c r="CM37" s="47">
        <f t="shared" si="114"/>
        <v>0</v>
      </c>
      <c r="CN37" s="44">
        <f>+'OCT-DEC 2021'!CN37+'JUL-SEP 2021'!CN37+'JAN-MAR 2022'!CN37+'APR-JUN 2022'!CN37</f>
        <v>0</v>
      </c>
      <c r="CO37" s="47">
        <f t="shared" si="115"/>
        <v>0</v>
      </c>
      <c r="CP37" s="44">
        <f t="shared" si="116"/>
        <v>0</v>
      </c>
      <c r="CQ37" s="48">
        <f t="shared" si="117"/>
        <v>0</v>
      </c>
      <c r="CR37" s="137">
        <f t="shared" si="118"/>
        <v>608265.7873365843</v>
      </c>
      <c r="CS37" s="138">
        <f t="shared" si="119"/>
        <v>25116.930861165096</v>
      </c>
      <c r="CT37" s="139">
        <f t="shared" si="120"/>
        <v>633382.71819774935</v>
      </c>
      <c r="CU37" s="41"/>
      <c r="CV37" s="46">
        <f t="shared" si="121"/>
        <v>4065611.5882036299</v>
      </c>
      <c r="CW37" s="47">
        <f t="shared" si="122"/>
        <v>5.9806259636386008</v>
      </c>
      <c r="CX37" s="47">
        <f t="shared" si="123"/>
        <v>118725.15052839069</v>
      </c>
      <c r="CY37" s="47">
        <f t="shared" si="124"/>
        <v>0.78921228788773012</v>
      </c>
      <c r="CZ37" s="44">
        <f t="shared" si="125"/>
        <v>4184336.7387320208</v>
      </c>
      <c r="DA37" s="48">
        <f t="shared" si="126"/>
        <v>5.0399608046088575</v>
      </c>
      <c r="DB37" s="46">
        <f t="shared" si="127"/>
        <v>1475.3688956259643</v>
      </c>
      <c r="DC37" s="47">
        <f t="shared" si="128"/>
        <v>5.3079014553899303E-4</v>
      </c>
      <c r="DD37" s="44">
        <f t="shared" si="129"/>
        <v>7903.711647326184</v>
      </c>
      <c r="DE37" s="47">
        <f t="shared" si="130"/>
        <v>5.201675368685604E-3</v>
      </c>
      <c r="DF37" s="44">
        <f t="shared" si="131"/>
        <v>9379.0805429521479</v>
      </c>
      <c r="DG37" s="48">
        <f t="shared" si="132"/>
        <v>2.1816756965303647E-3</v>
      </c>
      <c r="DH37" s="174"/>
      <c r="DI37" s="187" t="s">
        <v>35</v>
      </c>
      <c r="DJ37" s="46">
        <f t="shared" si="133"/>
        <v>4184336.7387320208</v>
      </c>
      <c r="DK37" s="44">
        <f t="shared" si="134"/>
        <v>9379.0805429521479</v>
      </c>
      <c r="DL37" s="45">
        <f t="shared" si="135"/>
        <v>4193715.8192749731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f>+'APR-JUN 2022'!D38+'JAN-MAR 2022'!D38+'JUL-SEP 2021'!D38+'OCT-DEC 2021'!D38</f>
        <v>343428.1</v>
      </c>
      <c r="E38" s="47">
        <f t="shared" si="55"/>
        <v>3.2524064323054773</v>
      </c>
      <c r="F38" s="44">
        <f>+'APR-JUN 2022'!F38+'JAN-MAR 2022'!F38+'JUL-SEP 2021'!F38+'OCT-DEC 2021'!F38</f>
        <v>11358.48</v>
      </c>
      <c r="G38" s="47">
        <f t="shared" si="56"/>
        <v>0.49175166681097926</v>
      </c>
      <c r="H38" s="44">
        <f t="shared" si="57"/>
        <v>354786.57999999996</v>
      </c>
      <c r="I38" s="48">
        <f t="shared" si="58"/>
        <v>2.7569086953143209</v>
      </c>
      <c r="J38" s="43">
        <f>+'APR-JUN 2022'!J38+'JAN-MAR 2022'!J38+'JUL-SEP 2021'!J38+'OCT-DEC 2021'!J38</f>
        <v>0</v>
      </c>
      <c r="K38" s="47">
        <f t="shared" si="59"/>
        <v>0</v>
      </c>
      <c r="L38" s="44">
        <f>+'APR-JUN 2022'!L38+'JAN-MAR 2022'!L38+'JUL-SEP 2021'!L38+'OCT-DEC 2021'!L38</f>
        <v>0</v>
      </c>
      <c r="M38" s="47">
        <f t="shared" si="60"/>
        <v>0</v>
      </c>
      <c r="N38" s="44">
        <f t="shared" si="61"/>
        <v>0</v>
      </c>
      <c r="O38" s="48">
        <f t="shared" si="62"/>
        <v>0</v>
      </c>
      <c r="P38" s="137">
        <f t="shared" si="63"/>
        <v>343428.1</v>
      </c>
      <c r="Q38" s="138">
        <f t="shared" si="64"/>
        <v>11358.48</v>
      </c>
      <c r="R38" s="139">
        <f t="shared" si="65"/>
        <v>354786.57999999996</v>
      </c>
      <c r="S38" s="39"/>
      <c r="T38" s="43">
        <f>+'APR-JUN 2022'!T38+'JAN-MAR 2022'!T38+'JUL-SEP 2021'!T38+'OCT-DEC 2021'!T38</f>
        <v>40832.075363543583</v>
      </c>
      <c r="U38" s="47">
        <f t="shared" si="66"/>
        <v>0.21551932272176874</v>
      </c>
      <c r="V38" s="44">
        <f>+'APR-JUN 2022'!V38+'JAN-MAR 2022'!V38+'JUL-SEP 2021'!V38+'OCT-DEC 2021'!V38</f>
        <v>2058.2385799387757</v>
      </c>
      <c r="W38" s="47">
        <f t="shared" si="67"/>
        <v>4.4866236074959688E-2</v>
      </c>
      <c r="X38" s="44">
        <f t="shared" si="68"/>
        <v>42890.313943482361</v>
      </c>
      <c r="Y38" s="48">
        <f t="shared" si="69"/>
        <v>0.1822529423860656</v>
      </c>
      <c r="Z38" s="46">
        <f>+'APR-JUN 2022'!Z38+'JAN-MAR 2022'!Z38+'JUL-SEP 2021'!Z38+'OCT-DEC 2021'!Z38</f>
        <v>556.85710829843924</v>
      </c>
      <c r="AA38" s="47">
        <f t="shared" si="70"/>
        <v>5.8778022598764948E-4</v>
      </c>
      <c r="AB38" s="44">
        <f>+'APR-JUN 2022'!AB38+'JAN-MAR 2022'!AB38+'JUL-SEP 2021'!AB38+'OCT-DEC 2021'!AB38</f>
        <v>793.3186390192551</v>
      </c>
      <c r="AC38" s="47">
        <f t="shared" si="71"/>
        <v>2.2013148170264359E-3</v>
      </c>
      <c r="AD38" s="44">
        <f t="shared" si="72"/>
        <v>1350.1757473176945</v>
      </c>
      <c r="AE38" s="48">
        <f t="shared" si="73"/>
        <v>1.0324228401219894E-3</v>
      </c>
      <c r="AF38" s="137">
        <f t="shared" si="74"/>
        <v>41388.932471842025</v>
      </c>
      <c r="AG38" s="138">
        <f t="shared" si="75"/>
        <v>2851.5572189580307</v>
      </c>
      <c r="AH38" s="139">
        <f t="shared" si="76"/>
        <v>44240.489690800052</v>
      </c>
      <c r="AI38" s="41"/>
      <c r="AJ38" s="43">
        <f>+'OCT-DEC 2021'!AJ38+'JUL-SEP 2021'!AJ38+'JAN-MAR 2022'!AJ38+'APR-JUN 2022'!AJ38</f>
        <v>108343.61661863892</v>
      </c>
      <c r="AK38" s="47">
        <f t="shared" si="77"/>
        <v>1.7186487407779016</v>
      </c>
      <c r="AL38" s="44">
        <f>+'OCT-DEC 2021'!AL38+'JUL-SEP 2021'!AL38+'JAN-MAR 2022'!AL38+'APR-JUN 2022'!AL38</f>
        <v>2154.9933623266252</v>
      </c>
      <c r="AM38" s="47">
        <f t="shared" si="78"/>
        <v>0.12409267317324803</v>
      </c>
      <c r="AN38" s="44">
        <f t="shared" si="79"/>
        <v>110498.60998096554</v>
      </c>
      <c r="AO38" s="48">
        <f t="shared" si="80"/>
        <v>1.3742582640719043</v>
      </c>
      <c r="AP38" s="46">
        <f>+'OCT-DEC 2021'!AP38+'JUL-SEP 2021'!AP38+'JAN-MAR 2022'!AP38+'APR-JUN 2022'!AP38</f>
        <v>0</v>
      </c>
      <c r="AQ38" s="47">
        <f t="shared" si="81"/>
        <v>0</v>
      </c>
      <c r="AR38" s="44">
        <f>+'OCT-DEC 2021'!AR38+'JUL-SEP 2021'!AR38+'JAN-MAR 2022'!AR38+'APR-JUN 2022'!AR38</f>
        <v>0</v>
      </c>
      <c r="AS38" s="47">
        <f t="shared" si="82"/>
        <v>0</v>
      </c>
      <c r="AT38" s="44">
        <f t="shared" si="83"/>
        <v>0</v>
      </c>
      <c r="AU38" s="48">
        <f t="shared" si="84"/>
        <v>0</v>
      </c>
      <c r="AV38" s="137">
        <f t="shared" si="85"/>
        <v>108343.61661863892</v>
      </c>
      <c r="AW38" s="138">
        <f t="shared" si="86"/>
        <v>2154.9933623266252</v>
      </c>
      <c r="AX38" s="139">
        <f t="shared" si="87"/>
        <v>110498.60998096554</v>
      </c>
      <c r="AY38" s="41"/>
      <c r="AZ38" s="43">
        <f>+'OCT-DEC 2021'!AZ38+'JUL-SEP 2021'!AZ38+'JAN-MAR 2022'!AZ38+'APR-JUN 2022'!AZ38</f>
        <v>959755.14693519857</v>
      </c>
      <c r="BA38" s="47">
        <f t="shared" si="88"/>
        <v>8.7460372797914872</v>
      </c>
      <c r="BB38" s="44">
        <f>+'OCT-DEC 2021'!BB38+'JUL-SEP 2021'!BB38+'JAN-MAR 2022'!BB38+'APR-JUN 2022'!BB38</f>
        <v>21373.840897594273</v>
      </c>
      <c r="BC38" s="47">
        <v>0.36051943147079141</v>
      </c>
      <c r="BD38" s="44">
        <f t="shared" si="90"/>
        <v>981128.9878327928</v>
      </c>
      <c r="BE38" s="48">
        <v>9.9477363918906256</v>
      </c>
      <c r="BF38" s="46">
        <f>+'OCT-DEC 2021'!BF38+'JUL-SEP 2021'!BF38+'JAN-MAR 2022'!BF38+'APR-JUN 2022'!BF38</f>
        <v>0</v>
      </c>
      <c r="BG38" s="47">
        <v>0</v>
      </c>
      <c r="BH38" s="44">
        <f>+'OCT-DEC 2021'!BH38+'JUL-SEP 2021'!BH38+'JAN-MAR 2022'!BH38+'APR-JUN 2022'!BH38</f>
        <v>0</v>
      </c>
      <c r="BI38" s="47">
        <v>0</v>
      </c>
      <c r="BJ38" s="44">
        <f t="shared" si="94"/>
        <v>0</v>
      </c>
      <c r="BK38" s="48">
        <f t="shared" si="95"/>
        <v>0</v>
      </c>
      <c r="BL38" s="137">
        <f t="shared" si="96"/>
        <v>959755.14693519857</v>
      </c>
      <c r="BM38" s="138">
        <f t="shared" si="97"/>
        <v>21373.840897594273</v>
      </c>
      <c r="BN38" s="139">
        <f t="shared" si="98"/>
        <v>981128.9878327928</v>
      </c>
      <c r="BO38" s="41"/>
      <c r="BP38" s="43">
        <f>+'OCT-DEC 2021'!BP38+'JUL-SEP 2021'!BP38+'JAN-MAR 2022'!BP38+'APR-JUN 2022'!BP38</f>
        <v>198533.1554289147</v>
      </c>
      <c r="BQ38" s="47">
        <v>3.1205601084910173</v>
      </c>
      <c r="BR38" s="44">
        <f>+'OCT-DEC 2021'!BR38+'JUL-SEP 2021'!BR38+'JAN-MAR 2022'!BR38+'APR-JUN 2022'!BR38</f>
        <v>3002.6745556125406</v>
      </c>
      <c r="BS38" s="47">
        <v>6.3808491857587885E-2</v>
      </c>
      <c r="BT38" s="44">
        <f t="shared" si="101"/>
        <v>201535.82998452726</v>
      </c>
      <c r="BU38" s="48">
        <v>2.7436722573088512</v>
      </c>
      <c r="BV38" s="46">
        <f>+'OCT-DEC 2021'!BV38+'JUL-SEP 2021'!BV38+'JAN-MAR 2022'!BV38+'APR-JUN 2022'!BV38</f>
        <v>80.262346688463282</v>
      </c>
      <c r="BW38" s="47">
        <f t="shared" si="103"/>
        <v>2.990901853457669E-4</v>
      </c>
      <c r="BX38" s="44">
        <f>+'OCT-DEC 2021'!BX38+'JUL-SEP 2021'!BX38+'JAN-MAR 2022'!BX38+'APR-JUN 2022'!BX38</f>
        <v>1549.1843960616943</v>
      </c>
      <c r="BY38" s="47">
        <f t="shared" si="104"/>
        <v>9.1004299782749092E-3</v>
      </c>
      <c r="BZ38" s="44">
        <f t="shared" si="105"/>
        <v>1629.4467427501577</v>
      </c>
      <c r="CA38" s="48">
        <f t="shared" si="106"/>
        <v>3.7152189708088879E-3</v>
      </c>
      <c r="CB38" s="137">
        <f t="shared" si="107"/>
        <v>198613.41777560316</v>
      </c>
      <c r="CC38" s="138">
        <f t="shared" si="108"/>
        <v>4551.858951674235</v>
      </c>
      <c r="CD38" s="139">
        <f t="shared" si="109"/>
        <v>203165.27672727738</v>
      </c>
      <c r="CE38" s="41"/>
      <c r="CF38" s="43">
        <f>+'OCT-DEC 2021'!CF38+'JUL-SEP 2021'!CF38+'JAN-MAR 2022'!CF38+'APR-JUN 2022'!CF38</f>
        <v>2.6535966691696613</v>
      </c>
      <c r="CG38" s="47">
        <f t="shared" si="110"/>
        <v>2.1188430581530057E-5</v>
      </c>
      <c r="CH38" s="44">
        <f>+'OCT-DEC 2021'!CH38+'JUL-SEP 2021'!CH38+'JAN-MAR 2022'!CH38+'APR-JUN 2022'!CH38</f>
        <v>0</v>
      </c>
      <c r="CI38" s="47">
        <f t="shared" si="111"/>
        <v>0</v>
      </c>
      <c r="CJ38" s="44">
        <f t="shared" si="112"/>
        <v>2.6535966691696613</v>
      </c>
      <c r="CK38" s="48">
        <f t="shared" si="113"/>
        <v>1.8070732194965176E-5</v>
      </c>
      <c r="CL38" s="46">
        <f>+'OCT-DEC 2021'!CL38+'JUL-SEP 2021'!CL38+'JAN-MAR 2022'!CL38+'APR-JUN 2022'!CL38</f>
        <v>0</v>
      </c>
      <c r="CM38" s="47">
        <f t="shared" si="114"/>
        <v>0</v>
      </c>
      <c r="CN38" s="44">
        <f>+'OCT-DEC 2021'!CN38+'JUL-SEP 2021'!CN38+'JAN-MAR 2022'!CN38+'APR-JUN 2022'!CN38</f>
        <v>0</v>
      </c>
      <c r="CO38" s="47">
        <f t="shared" si="115"/>
        <v>0</v>
      </c>
      <c r="CP38" s="44">
        <f t="shared" si="116"/>
        <v>0</v>
      </c>
      <c r="CQ38" s="48">
        <f t="shared" si="117"/>
        <v>0</v>
      </c>
      <c r="CR38" s="137">
        <f t="shared" si="118"/>
        <v>2.6535966691696613</v>
      </c>
      <c r="CS38" s="138">
        <f t="shared" si="119"/>
        <v>0</v>
      </c>
      <c r="CT38" s="139">
        <f t="shared" si="120"/>
        <v>2.6535966691696613</v>
      </c>
      <c r="CU38" s="41"/>
      <c r="CV38" s="46">
        <f t="shared" si="121"/>
        <v>1650894.7479429648</v>
      </c>
      <c r="CW38" s="47">
        <f t="shared" si="122"/>
        <v>2.4285113761063446</v>
      </c>
      <c r="CX38" s="47">
        <f t="shared" si="123"/>
        <v>39948.227395472211</v>
      </c>
      <c r="CY38" s="47">
        <f t="shared" si="124"/>
        <v>0.2655514168609181</v>
      </c>
      <c r="CZ38" s="44">
        <f t="shared" si="125"/>
        <v>1690842.9753384369</v>
      </c>
      <c r="DA38" s="48">
        <f t="shared" si="126"/>
        <v>2.0365909472755046</v>
      </c>
      <c r="DB38" s="46">
        <f t="shared" si="127"/>
        <v>637.1194549869025</v>
      </c>
      <c r="DC38" s="47">
        <f t="shared" si="128"/>
        <v>2.2921503173939522E-4</v>
      </c>
      <c r="DD38" s="44">
        <f t="shared" si="129"/>
        <v>2342.5030350809493</v>
      </c>
      <c r="DE38" s="47">
        <f t="shared" si="130"/>
        <v>1.5416731887952914E-3</v>
      </c>
      <c r="DF38" s="44">
        <f t="shared" si="131"/>
        <v>2979.6224900678517</v>
      </c>
      <c r="DG38" s="48">
        <f t="shared" si="132"/>
        <v>6.9309245630704529E-4</v>
      </c>
      <c r="DH38" s="174"/>
      <c r="DI38" s="187" t="s">
        <v>36</v>
      </c>
      <c r="DJ38" s="46">
        <f t="shared" si="133"/>
        <v>1690842.9753384369</v>
      </c>
      <c r="DK38" s="44">
        <f t="shared" si="134"/>
        <v>2979.6224900678517</v>
      </c>
      <c r="DL38" s="45">
        <f t="shared" si="135"/>
        <v>1693822.5978285049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f>+'APR-JUN 2022'!D39+'JAN-MAR 2022'!D39+'JUL-SEP 2021'!D39+'OCT-DEC 2021'!D39</f>
        <v>537283.84000000008</v>
      </c>
      <c r="E39" s="47">
        <f t="shared" si="55"/>
        <v>5.088300628835519</v>
      </c>
      <c r="F39" s="44">
        <f>+'APR-JUN 2022'!F39+'JAN-MAR 2022'!F39+'JUL-SEP 2021'!F39+'OCT-DEC 2021'!F39</f>
        <v>16635.62</v>
      </c>
      <c r="G39" s="47">
        <f t="shared" si="56"/>
        <v>0.72021906658585155</v>
      </c>
      <c r="H39" s="44">
        <f t="shared" si="57"/>
        <v>553919.46000000008</v>
      </c>
      <c r="I39" s="48">
        <f t="shared" si="58"/>
        <v>4.3042929520553272</v>
      </c>
      <c r="J39" s="43">
        <f>+'APR-JUN 2022'!J39+'JAN-MAR 2022'!J39+'JUL-SEP 2021'!J39+'OCT-DEC 2021'!J39</f>
        <v>0</v>
      </c>
      <c r="K39" s="47">
        <f t="shared" si="59"/>
        <v>0</v>
      </c>
      <c r="L39" s="44">
        <f>+'APR-JUN 2022'!L39+'JAN-MAR 2022'!L39+'JUL-SEP 2021'!L39+'OCT-DEC 2021'!L39</f>
        <v>0</v>
      </c>
      <c r="M39" s="47">
        <f t="shared" si="60"/>
        <v>0</v>
      </c>
      <c r="N39" s="44">
        <f t="shared" si="61"/>
        <v>0</v>
      </c>
      <c r="O39" s="48">
        <f t="shared" si="62"/>
        <v>0</v>
      </c>
      <c r="P39" s="137">
        <f t="shared" si="63"/>
        <v>537283.84000000008</v>
      </c>
      <c r="Q39" s="138">
        <f t="shared" si="64"/>
        <v>16635.62</v>
      </c>
      <c r="R39" s="139">
        <f t="shared" si="65"/>
        <v>553919.46000000008</v>
      </c>
      <c r="S39" s="39"/>
      <c r="T39" s="43">
        <f>+'APR-JUN 2022'!T39+'JAN-MAR 2022'!T39+'JUL-SEP 2021'!T39+'OCT-DEC 2021'!T39</f>
        <v>88928.385921278736</v>
      </c>
      <c r="U39" s="47">
        <f t="shared" si="66"/>
        <v>0.4693806360282633</v>
      </c>
      <c r="V39" s="44">
        <f>+'APR-JUN 2022'!V39+'JAN-MAR 2022'!V39+'JUL-SEP 2021'!V39+'OCT-DEC 2021'!V39</f>
        <v>17577.822980718127</v>
      </c>
      <c r="W39" s="47">
        <f t="shared" si="67"/>
        <v>0.3831678033944006</v>
      </c>
      <c r="X39" s="44">
        <f t="shared" si="68"/>
        <v>106506.20890199687</v>
      </c>
      <c r="Y39" s="48">
        <f t="shared" si="69"/>
        <v>0.45257467642583254</v>
      </c>
      <c r="Z39" s="46">
        <f>+'APR-JUN 2022'!Z39+'JAN-MAR 2022'!Z39+'JUL-SEP 2021'!Z39+'OCT-DEC 2021'!Z39</f>
        <v>6605.727279319357</v>
      </c>
      <c r="AA39" s="47">
        <f t="shared" si="70"/>
        <v>6.9725533089006189E-3</v>
      </c>
      <c r="AB39" s="44">
        <f>+'APR-JUN 2022'!AB39+'JAN-MAR 2022'!AB39+'JUL-SEP 2021'!AB39+'OCT-DEC 2021'!AB39</f>
        <v>944.92629199856356</v>
      </c>
      <c r="AC39" s="47">
        <f t="shared" si="71"/>
        <v>2.6219984571972219E-3</v>
      </c>
      <c r="AD39" s="44">
        <f t="shared" si="72"/>
        <v>7550.6535713179201</v>
      </c>
      <c r="AE39" s="48">
        <f t="shared" si="73"/>
        <v>5.7736685171275162E-3</v>
      </c>
      <c r="AF39" s="137">
        <f t="shared" si="74"/>
        <v>95534.113200598091</v>
      </c>
      <c r="AG39" s="138">
        <f t="shared" si="75"/>
        <v>18522.74927271669</v>
      </c>
      <c r="AH39" s="139">
        <f t="shared" si="76"/>
        <v>114056.86247331477</v>
      </c>
      <c r="AI39" s="41"/>
      <c r="AJ39" s="43">
        <f>+'OCT-DEC 2021'!AJ39+'JUL-SEP 2021'!AJ39+'JAN-MAR 2022'!AJ39+'APR-JUN 2022'!AJ39</f>
        <v>290394.9605377611</v>
      </c>
      <c r="AK39" s="47">
        <f t="shared" si="77"/>
        <v>4.6065190440634689</v>
      </c>
      <c r="AL39" s="44">
        <f>+'OCT-DEC 2021'!AL39+'JUL-SEP 2021'!AL39+'JAN-MAR 2022'!AL39+'APR-JUN 2022'!AL39</f>
        <v>4587.368745755839</v>
      </c>
      <c r="AM39" s="47">
        <f t="shared" si="78"/>
        <v>0.26415805284785437</v>
      </c>
      <c r="AN39" s="44">
        <f t="shared" si="79"/>
        <v>294982.32928351691</v>
      </c>
      <c r="AO39" s="48">
        <f t="shared" si="80"/>
        <v>3.6686606631783314</v>
      </c>
      <c r="AP39" s="46">
        <f>+'OCT-DEC 2021'!AP39+'JUL-SEP 2021'!AP39+'JAN-MAR 2022'!AP39+'APR-JUN 2022'!AP39</f>
        <v>0</v>
      </c>
      <c r="AQ39" s="47">
        <f t="shared" si="81"/>
        <v>0</v>
      </c>
      <c r="AR39" s="44">
        <f>+'OCT-DEC 2021'!AR39+'JUL-SEP 2021'!AR39+'JAN-MAR 2022'!AR39+'APR-JUN 2022'!AR39</f>
        <v>0</v>
      </c>
      <c r="AS39" s="47">
        <f t="shared" si="82"/>
        <v>0</v>
      </c>
      <c r="AT39" s="44">
        <f t="shared" si="83"/>
        <v>0</v>
      </c>
      <c r="AU39" s="48">
        <f t="shared" si="84"/>
        <v>0</v>
      </c>
      <c r="AV39" s="137">
        <f t="shared" si="85"/>
        <v>290394.9605377611</v>
      </c>
      <c r="AW39" s="138">
        <f t="shared" si="86"/>
        <v>4587.368745755839</v>
      </c>
      <c r="AX39" s="139">
        <f t="shared" si="87"/>
        <v>294982.32928351691</v>
      </c>
      <c r="AY39" s="41"/>
      <c r="AZ39" s="43">
        <f>+'OCT-DEC 2021'!AZ39+'JUL-SEP 2021'!AZ39+'JAN-MAR 2022'!AZ39+'APR-JUN 2022'!AZ39</f>
        <v>1126470.814646313</v>
      </c>
      <c r="BA39" s="47">
        <f t="shared" si="88"/>
        <v>10.265280442574113</v>
      </c>
      <c r="BB39" s="44">
        <f>+'OCT-DEC 2021'!BB39+'JUL-SEP 2021'!BB39+'JAN-MAR 2022'!BB39+'APR-JUN 2022'!BB39</f>
        <v>21565.906379892196</v>
      </c>
      <c r="BC39" s="47">
        <v>0.34273443182826929</v>
      </c>
      <c r="BD39" s="44">
        <f t="shared" si="90"/>
        <v>1148036.7210262052</v>
      </c>
      <c r="BE39" s="48">
        <v>11.04662703940793</v>
      </c>
      <c r="BF39" s="46">
        <f>+'OCT-DEC 2021'!BF39+'JUL-SEP 2021'!BF39+'JAN-MAR 2022'!BF39+'APR-JUN 2022'!BF39</f>
        <v>0</v>
      </c>
      <c r="BG39" s="47">
        <v>0</v>
      </c>
      <c r="BH39" s="44">
        <f>+'OCT-DEC 2021'!BH39+'JUL-SEP 2021'!BH39+'JAN-MAR 2022'!BH39+'APR-JUN 2022'!BH39</f>
        <v>0</v>
      </c>
      <c r="BI39" s="47">
        <v>0</v>
      </c>
      <c r="BJ39" s="44">
        <f t="shared" si="94"/>
        <v>0</v>
      </c>
      <c r="BK39" s="48">
        <f t="shared" si="95"/>
        <v>0</v>
      </c>
      <c r="BL39" s="137">
        <f t="shared" si="96"/>
        <v>1126470.814646313</v>
      </c>
      <c r="BM39" s="138">
        <f t="shared" si="97"/>
        <v>21565.906379892196</v>
      </c>
      <c r="BN39" s="139">
        <f t="shared" si="98"/>
        <v>1148036.7210262052</v>
      </c>
      <c r="BO39" s="41"/>
      <c r="BP39" s="43">
        <f>+'OCT-DEC 2021'!BP39+'JUL-SEP 2021'!BP39+'JAN-MAR 2022'!BP39+'APR-JUN 2022'!BP39</f>
        <v>798789.85168867139</v>
      </c>
      <c r="BQ39" s="47">
        <v>8.6571599548155369</v>
      </c>
      <c r="BR39" s="44">
        <f>+'OCT-DEC 2021'!BR39+'JUL-SEP 2021'!BR39+'JAN-MAR 2022'!BR39+'APR-JUN 2022'!BR39</f>
        <v>7242.0649340818181</v>
      </c>
      <c r="BS39" s="47">
        <v>0.20898348423580612</v>
      </c>
      <c r="BT39" s="44">
        <f t="shared" si="101"/>
        <v>806031.91662275326</v>
      </c>
      <c r="BU39" s="48">
        <v>7.6155263922196781</v>
      </c>
      <c r="BV39" s="46">
        <f>+'OCT-DEC 2021'!BV39+'JUL-SEP 2021'!BV39+'JAN-MAR 2022'!BV39+'APR-JUN 2022'!BV39</f>
        <v>66.322810296980734</v>
      </c>
      <c r="BW39" s="47">
        <f t="shared" si="103"/>
        <v>2.4714579678776521E-4</v>
      </c>
      <c r="BX39" s="44">
        <f>+'OCT-DEC 2021'!BX39+'JUL-SEP 2021'!BX39+'JAN-MAR 2022'!BX39+'APR-JUN 2022'!BX39</f>
        <v>135.6690941687782</v>
      </c>
      <c r="BY39" s="47">
        <f t="shared" si="104"/>
        <v>7.9696587109813781E-4</v>
      </c>
      <c r="BZ39" s="44">
        <f t="shared" si="105"/>
        <v>201.99190446575892</v>
      </c>
      <c r="CA39" s="48">
        <f t="shared" si="106"/>
        <v>4.6055150851657462E-4</v>
      </c>
      <c r="CB39" s="137">
        <f t="shared" si="107"/>
        <v>798856.17449896841</v>
      </c>
      <c r="CC39" s="138">
        <f t="shared" si="108"/>
        <v>7377.7340282505966</v>
      </c>
      <c r="CD39" s="139">
        <f t="shared" si="109"/>
        <v>806233.90852721897</v>
      </c>
      <c r="CE39" s="41"/>
      <c r="CF39" s="43">
        <f>+'OCT-DEC 2021'!CF39+'JUL-SEP 2021'!CF39+'JAN-MAR 2022'!CF39+'APR-JUN 2022'!CF39</f>
        <v>0</v>
      </c>
      <c r="CG39" s="47">
        <f t="shared" si="110"/>
        <v>0</v>
      </c>
      <c r="CH39" s="44">
        <f>+'OCT-DEC 2021'!CH39+'JUL-SEP 2021'!CH39+'JAN-MAR 2022'!CH39+'APR-JUN 2022'!CH39</f>
        <v>0</v>
      </c>
      <c r="CI39" s="47">
        <f t="shared" si="111"/>
        <v>0</v>
      </c>
      <c r="CJ39" s="44">
        <f t="shared" si="112"/>
        <v>0</v>
      </c>
      <c r="CK39" s="48">
        <f t="shared" si="113"/>
        <v>0</v>
      </c>
      <c r="CL39" s="46">
        <f>+'OCT-DEC 2021'!CL39+'JUL-SEP 2021'!CL39+'JAN-MAR 2022'!CL39+'APR-JUN 2022'!CL39</f>
        <v>0</v>
      </c>
      <c r="CM39" s="47">
        <f t="shared" si="114"/>
        <v>0</v>
      </c>
      <c r="CN39" s="44">
        <f>+'OCT-DEC 2021'!CN39+'JUL-SEP 2021'!CN39+'JAN-MAR 2022'!CN39+'APR-JUN 2022'!CN39</f>
        <v>0</v>
      </c>
      <c r="CO39" s="47">
        <f t="shared" si="115"/>
        <v>0</v>
      </c>
      <c r="CP39" s="44">
        <f t="shared" si="116"/>
        <v>0</v>
      </c>
      <c r="CQ39" s="48">
        <f t="shared" si="117"/>
        <v>0</v>
      </c>
      <c r="CR39" s="137">
        <f t="shared" si="118"/>
        <v>0</v>
      </c>
      <c r="CS39" s="138">
        <f t="shared" si="119"/>
        <v>0</v>
      </c>
      <c r="CT39" s="139">
        <f t="shared" si="120"/>
        <v>0</v>
      </c>
      <c r="CU39" s="41"/>
      <c r="CV39" s="46">
        <f t="shared" si="121"/>
        <v>2841867.8527940242</v>
      </c>
      <c r="CW39" s="47">
        <f t="shared" si="122"/>
        <v>4.1804654224629179</v>
      </c>
      <c r="CX39" s="47">
        <f t="shared" si="123"/>
        <v>67608.78304044799</v>
      </c>
      <c r="CY39" s="47">
        <f t="shared" si="124"/>
        <v>0.44942189676902311</v>
      </c>
      <c r="CZ39" s="44">
        <f t="shared" si="125"/>
        <v>2909476.6358344723</v>
      </c>
      <c r="DA39" s="48">
        <f t="shared" si="126"/>
        <v>3.5044139901069489</v>
      </c>
      <c r="DB39" s="46">
        <f t="shared" si="127"/>
        <v>6672.0500896163376</v>
      </c>
      <c r="DC39" s="47">
        <f t="shared" si="128"/>
        <v>2.4003884375021676E-3</v>
      </c>
      <c r="DD39" s="44">
        <f t="shared" si="129"/>
        <v>1080.5953861673418</v>
      </c>
      <c r="DE39" s="47">
        <f t="shared" si="130"/>
        <v>7.1117301016966063E-4</v>
      </c>
      <c r="DF39" s="44">
        <f t="shared" si="131"/>
        <v>7752.6454757836791</v>
      </c>
      <c r="DG39" s="48">
        <f t="shared" si="132"/>
        <v>1.8033492879046739E-3</v>
      </c>
      <c r="DH39" s="174"/>
      <c r="DI39" s="187" t="s">
        <v>37</v>
      </c>
      <c r="DJ39" s="46">
        <f t="shared" si="133"/>
        <v>2909476.6358344723</v>
      </c>
      <c r="DK39" s="44">
        <f t="shared" si="134"/>
        <v>7752.6454757836791</v>
      </c>
      <c r="DL39" s="45">
        <f t="shared" si="135"/>
        <v>2917229.2813102561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f>+'APR-JUN 2022'!D40+'JAN-MAR 2022'!D40+'JUL-SEP 2021'!D40+'OCT-DEC 2021'!D40</f>
        <v>128084.81999999999</v>
      </c>
      <c r="E40" s="47">
        <f t="shared" si="55"/>
        <v>1.2130163269944692</v>
      </c>
      <c r="F40" s="44">
        <f>+'APR-JUN 2022'!F40+'JAN-MAR 2022'!F40+'JUL-SEP 2021'!F40+'OCT-DEC 2021'!F40</f>
        <v>155.07</v>
      </c>
      <c r="G40" s="47">
        <f t="shared" si="56"/>
        <v>6.7135682743094637E-3</v>
      </c>
      <c r="H40" s="44">
        <f t="shared" si="57"/>
        <v>128239.89</v>
      </c>
      <c r="I40" s="48">
        <f t="shared" si="58"/>
        <v>0.99650237003652187</v>
      </c>
      <c r="J40" s="43">
        <f>+'APR-JUN 2022'!J40+'JAN-MAR 2022'!J40+'JUL-SEP 2021'!J40+'OCT-DEC 2021'!J40</f>
        <v>0</v>
      </c>
      <c r="K40" s="47">
        <f t="shared" si="59"/>
        <v>0</v>
      </c>
      <c r="L40" s="44">
        <f>+'APR-JUN 2022'!L40+'JAN-MAR 2022'!L40+'JUL-SEP 2021'!L40+'OCT-DEC 2021'!L40</f>
        <v>0</v>
      </c>
      <c r="M40" s="47">
        <f t="shared" si="60"/>
        <v>0</v>
      </c>
      <c r="N40" s="44">
        <f t="shared" si="61"/>
        <v>0</v>
      </c>
      <c r="O40" s="48">
        <f t="shared" si="62"/>
        <v>0</v>
      </c>
      <c r="P40" s="137">
        <f t="shared" si="63"/>
        <v>128084.81999999999</v>
      </c>
      <c r="Q40" s="138">
        <f t="shared" si="64"/>
        <v>155.07</v>
      </c>
      <c r="R40" s="139">
        <f t="shared" si="65"/>
        <v>128239.89</v>
      </c>
      <c r="S40" s="39"/>
      <c r="T40" s="43">
        <f>+'APR-JUN 2022'!T40+'JAN-MAR 2022'!T40+'JUL-SEP 2021'!T40+'OCT-DEC 2021'!T40</f>
        <v>65308714.922940381</v>
      </c>
      <c r="U40" s="47">
        <f t="shared" si="66"/>
        <v>344.71159946447716</v>
      </c>
      <c r="V40" s="44">
        <f>+'APR-JUN 2022'!V40+'JAN-MAR 2022'!V40+'JUL-SEP 2021'!V40+'OCT-DEC 2021'!V40</f>
        <v>4040162.3690512641</v>
      </c>
      <c r="W40" s="47">
        <f t="shared" si="67"/>
        <v>88.068934475231913</v>
      </c>
      <c r="X40" s="44">
        <f t="shared" si="68"/>
        <v>69348877.291991651</v>
      </c>
      <c r="Y40" s="48">
        <f t="shared" si="69"/>
        <v>294.68277975979521</v>
      </c>
      <c r="Z40" s="46">
        <f>+'APR-JUN 2022'!Z40+'JAN-MAR 2022'!Z40+'JUL-SEP 2021'!Z40+'OCT-DEC 2021'!Z40</f>
        <v>575.04171544275027</v>
      </c>
      <c r="AA40" s="47">
        <f t="shared" si="70"/>
        <v>6.0697465187805472E-4</v>
      </c>
      <c r="AB40" s="44">
        <f>+'APR-JUN 2022'!AB40+'JAN-MAR 2022'!AB40+'JUL-SEP 2021'!AB40+'OCT-DEC 2021'!AB40</f>
        <v>53142.584308128826</v>
      </c>
      <c r="AC40" s="47">
        <f t="shared" si="71"/>
        <v>0.14746099801358781</v>
      </c>
      <c r="AD40" s="44">
        <f t="shared" si="72"/>
        <v>53717.626023571574</v>
      </c>
      <c r="AE40" s="48">
        <f t="shared" si="73"/>
        <v>4.1075618588205284E-2</v>
      </c>
      <c r="AF40" s="137">
        <f t="shared" si="74"/>
        <v>65309289.964655824</v>
      </c>
      <c r="AG40" s="138">
        <f t="shared" si="75"/>
        <v>4093304.9533593929</v>
      </c>
      <c r="AH40" s="139">
        <f t="shared" si="76"/>
        <v>69402594.918015212</v>
      </c>
      <c r="AI40" s="41"/>
      <c r="AJ40" s="43">
        <f>+'OCT-DEC 2021'!AJ40+'JUL-SEP 2021'!AJ40+'JAN-MAR 2022'!AJ40+'APR-JUN 2022'!AJ40</f>
        <v>42169175.079781264</v>
      </c>
      <c r="AK40" s="47">
        <f t="shared" si="77"/>
        <v>668.92726966658097</v>
      </c>
      <c r="AL40" s="44">
        <f>+'OCT-DEC 2021'!AL40+'JUL-SEP 2021'!AL40+'JAN-MAR 2022'!AL40+'APR-JUN 2022'!AL40</f>
        <v>2297868.1526712291</v>
      </c>
      <c r="AM40" s="47">
        <f t="shared" si="78"/>
        <v>132.3199442975486</v>
      </c>
      <c r="AN40" s="44">
        <f t="shared" si="79"/>
        <v>44467043.232452497</v>
      </c>
      <c r="AO40" s="48">
        <f t="shared" si="80"/>
        <v>553.03140602010421</v>
      </c>
      <c r="AP40" s="46">
        <f>+'OCT-DEC 2021'!AP40+'JUL-SEP 2021'!AP40+'JAN-MAR 2022'!AP40+'APR-JUN 2022'!AP40</f>
        <v>877.65680750768774</v>
      </c>
      <c r="AQ40" s="47">
        <f t="shared" si="81"/>
        <v>6.2052405117980153E-3</v>
      </c>
      <c r="AR40" s="44">
        <f>+'OCT-DEC 2021'!AR40+'JUL-SEP 2021'!AR40+'JAN-MAR 2022'!AR40+'APR-JUN 2022'!AR40</f>
        <v>469.87200446944115</v>
      </c>
      <c r="AS40" s="47">
        <f t="shared" si="82"/>
        <v>3.4108261853631424E-3</v>
      </c>
      <c r="AT40" s="44">
        <f t="shared" si="83"/>
        <v>1347.528811977129</v>
      </c>
      <c r="AU40" s="48">
        <f t="shared" si="84"/>
        <v>4.8264444531177951E-3</v>
      </c>
      <c r="AV40" s="137">
        <f t="shared" si="85"/>
        <v>42170052.736588769</v>
      </c>
      <c r="AW40" s="138">
        <f t="shared" si="86"/>
        <v>2298338.0246756985</v>
      </c>
      <c r="AX40" s="139">
        <f t="shared" si="87"/>
        <v>44468390.761264466</v>
      </c>
      <c r="AY40" s="41"/>
      <c r="AZ40" s="43">
        <f>+'OCT-DEC 2021'!AZ40+'JUL-SEP 2021'!AZ40+'JAN-MAR 2022'!AZ40+'APR-JUN 2022'!AZ40</f>
        <v>37135493.190918244</v>
      </c>
      <c r="BA40" s="47">
        <f t="shared" si="88"/>
        <v>338.40757081466649</v>
      </c>
      <c r="BB40" s="44">
        <f>+'OCT-DEC 2021'!BB40+'JUL-SEP 2021'!BB40+'JAN-MAR 2022'!BB40+'APR-JUN 2022'!BB40</f>
        <v>1972670.5961878286</v>
      </c>
      <c r="BC40" s="47">
        <v>82.168697036449444</v>
      </c>
      <c r="BD40" s="44">
        <f t="shared" si="90"/>
        <v>39108163.787106074</v>
      </c>
      <c r="BE40" s="48">
        <v>298.42336828819572</v>
      </c>
      <c r="BF40" s="46">
        <f>+'OCT-DEC 2021'!BF40+'JUL-SEP 2021'!BF40+'JAN-MAR 2022'!BF40+'APR-JUN 2022'!BF40</f>
        <v>234025.26253011345</v>
      </c>
      <c r="BG40" s="47">
        <v>0.2715044680226672</v>
      </c>
      <c r="BH40" s="44">
        <f>+'OCT-DEC 2021'!BH40+'JUL-SEP 2021'!BH40+'JAN-MAR 2022'!BH40+'APR-JUN 2022'!BH40</f>
        <v>340188.33592211409</v>
      </c>
      <c r="BI40" s="47">
        <v>1.3174588129404015</v>
      </c>
      <c r="BJ40" s="44">
        <f t="shared" si="94"/>
        <v>574213.59845222754</v>
      </c>
      <c r="BK40" s="48">
        <f t="shared" si="95"/>
        <v>0.67822880225200122</v>
      </c>
      <c r="BL40" s="137">
        <f t="shared" si="96"/>
        <v>37369518.453448355</v>
      </c>
      <c r="BM40" s="138">
        <f t="shared" si="97"/>
        <v>2312858.9321099427</v>
      </c>
      <c r="BN40" s="139">
        <f t="shared" si="98"/>
        <v>39682377.3855583</v>
      </c>
      <c r="BO40" s="41"/>
      <c r="BP40" s="43">
        <f>+'OCT-DEC 2021'!BP40+'JUL-SEP 2021'!BP40+'JAN-MAR 2022'!BP40+'APR-JUN 2022'!BP40</f>
        <v>51871494.508863986</v>
      </c>
      <c r="BQ40" s="47">
        <v>605.00739674321062</v>
      </c>
      <c r="BR40" s="44">
        <f>+'OCT-DEC 2021'!BR40+'JUL-SEP 2021'!BR40+'JAN-MAR 2022'!BR40+'APR-JUN 2022'!BR40</f>
        <v>2174859.112857841</v>
      </c>
      <c r="BS40" s="47">
        <v>114.90017779257128</v>
      </c>
      <c r="BT40" s="44">
        <f t="shared" si="101"/>
        <v>54046353.621721826</v>
      </c>
      <c r="BU40" s="48">
        <v>544.57871958343173</v>
      </c>
      <c r="BV40" s="46">
        <f>+'OCT-DEC 2021'!BV40+'JUL-SEP 2021'!BV40+'JAN-MAR 2022'!BV40+'APR-JUN 2022'!BV40</f>
        <v>97467.041607445295</v>
      </c>
      <c r="BW40" s="47">
        <f t="shared" si="103"/>
        <v>0.36320188409921667</v>
      </c>
      <c r="BX40" s="44">
        <f>+'OCT-DEC 2021'!BX40+'JUL-SEP 2021'!BX40+'JAN-MAR 2022'!BX40+'APR-JUN 2022'!BX40</f>
        <v>493800.55020531639</v>
      </c>
      <c r="BY40" s="47">
        <f t="shared" si="104"/>
        <v>2.9007504476556489</v>
      </c>
      <c r="BZ40" s="44">
        <f t="shared" si="105"/>
        <v>591267.59181276173</v>
      </c>
      <c r="CA40" s="48">
        <f t="shared" si="106"/>
        <v>1.3481192826343729</v>
      </c>
      <c r="CB40" s="137">
        <f t="shared" si="107"/>
        <v>51968961.550471433</v>
      </c>
      <c r="CC40" s="138">
        <f t="shared" si="108"/>
        <v>2668659.6630631573</v>
      </c>
      <c r="CD40" s="139">
        <f t="shared" si="109"/>
        <v>54637621.213534594</v>
      </c>
      <c r="CE40" s="41"/>
      <c r="CF40" s="43">
        <f>+'OCT-DEC 2021'!CF40+'JUL-SEP 2021'!CF40+'JAN-MAR 2022'!CF40+'APR-JUN 2022'!CF40</f>
        <v>38818816.358590439</v>
      </c>
      <c r="CG40" s="47">
        <f t="shared" si="110"/>
        <v>309.96036633122884</v>
      </c>
      <c r="CH40" s="44">
        <f>+'OCT-DEC 2021'!CH40+'JUL-SEP 2021'!CH40+'JAN-MAR 2022'!CH40+'APR-JUN 2022'!CH40</f>
        <v>2542703.8508581165</v>
      </c>
      <c r="CI40" s="47">
        <f t="shared" si="111"/>
        <v>117.67963395464972</v>
      </c>
      <c r="CJ40" s="44">
        <f t="shared" si="112"/>
        <v>41361520.209448554</v>
      </c>
      <c r="CK40" s="48">
        <f t="shared" si="113"/>
        <v>281.66788252544217</v>
      </c>
      <c r="CL40" s="46">
        <f>+'OCT-DEC 2021'!CL40+'JUL-SEP 2021'!CL40+'JAN-MAR 2022'!CL40+'APR-JUN 2022'!CL40</f>
        <v>0</v>
      </c>
      <c r="CM40" s="47">
        <f t="shared" si="114"/>
        <v>0</v>
      </c>
      <c r="CN40" s="44">
        <f>+'OCT-DEC 2021'!CN40+'JUL-SEP 2021'!CN40+'JAN-MAR 2022'!CN40+'APR-JUN 2022'!CN40</f>
        <v>0</v>
      </c>
      <c r="CO40" s="47">
        <f t="shared" si="115"/>
        <v>0</v>
      </c>
      <c r="CP40" s="44">
        <f t="shared" si="116"/>
        <v>0</v>
      </c>
      <c r="CQ40" s="48">
        <f t="shared" si="117"/>
        <v>0</v>
      </c>
      <c r="CR40" s="137">
        <f t="shared" si="118"/>
        <v>38818816.358590439</v>
      </c>
      <c r="CS40" s="138">
        <f t="shared" si="119"/>
        <v>2542703.8508581165</v>
      </c>
      <c r="CT40" s="139">
        <f t="shared" si="120"/>
        <v>41361520.209448554</v>
      </c>
      <c r="CU40" s="41"/>
      <c r="CV40" s="46">
        <f t="shared" si="121"/>
        <v>235431778.88109434</v>
      </c>
      <c r="CW40" s="47">
        <f t="shared" si="122"/>
        <v>346.3265929109636</v>
      </c>
      <c r="CX40" s="47">
        <f t="shared" si="123"/>
        <v>13028419.15162628</v>
      </c>
      <c r="CY40" s="47">
        <f t="shared" si="124"/>
        <v>86.604973255068828</v>
      </c>
      <c r="CZ40" s="44">
        <f t="shared" si="125"/>
        <v>248460198.03272063</v>
      </c>
      <c r="DA40" s="48">
        <f t="shared" si="126"/>
        <v>299.26598593251117</v>
      </c>
      <c r="DB40" s="46">
        <f t="shared" si="127"/>
        <v>332945.0026605092</v>
      </c>
      <c r="DC40" s="47">
        <f t="shared" si="128"/>
        <v>0.11978287392569184</v>
      </c>
      <c r="DD40" s="44">
        <f t="shared" si="129"/>
        <v>887601.34244002867</v>
      </c>
      <c r="DE40" s="47">
        <f t="shared" si="130"/>
        <v>0.58415770288690927</v>
      </c>
      <c r="DF40" s="44">
        <f t="shared" si="131"/>
        <v>1220546.3451005379</v>
      </c>
      <c r="DG40" s="48">
        <f t="shared" si="132"/>
        <v>0.28391229666918455</v>
      </c>
      <c r="DH40" s="174"/>
      <c r="DI40" s="187" t="s">
        <v>38</v>
      </c>
      <c r="DJ40" s="46">
        <f t="shared" si="133"/>
        <v>248460198.03272063</v>
      </c>
      <c r="DK40" s="44">
        <f t="shared" si="134"/>
        <v>1220546.3451005379</v>
      </c>
      <c r="DL40" s="45">
        <f t="shared" si="135"/>
        <v>249680744.37782118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f>+'APR-JUN 2022'!D41+'JAN-MAR 2022'!D41+'JUL-SEP 2021'!D41+'OCT-DEC 2021'!D41</f>
        <v>15167.39</v>
      </c>
      <c r="E41" s="47">
        <f t="shared" si="55"/>
        <v>0.14364146905068564</v>
      </c>
      <c r="F41" s="44">
        <f>+'APR-JUN 2022'!F41+'JAN-MAR 2022'!F41+'JUL-SEP 2021'!F41+'OCT-DEC 2021'!F41</f>
        <v>590.41000000000008</v>
      </c>
      <c r="G41" s="47">
        <f t="shared" si="56"/>
        <v>2.556108754004676E-2</v>
      </c>
      <c r="H41" s="44">
        <f t="shared" si="57"/>
        <v>15757.8</v>
      </c>
      <c r="I41" s="48">
        <f t="shared" si="58"/>
        <v>0.12244774263734555</v>
      </c>
      <c r="J41" s="43">
        <f>+'APR-JUN 2022'!J41+'JAN-MAR 2022'!J41+'JUL-SEP 2021'!J41+'OCT-DEC 2021'!J41</f>
        <v>26443.239999999998</v>
      </c>
      <c r="K41" s="47">
        <f t="shared" si="59"/>
        <v>8.6496943211443411E-2</v>
      </c>
      <c r="L41" s="44">
        <f>+'APR-JUN 2022'!L41+'JAN-MAR 2022'!L41+'JUL-SEP 2021'!L41+'OCT-DEC 2021'!L41</f>
        <v>146374.20000000001</v>
      </c>
      <c r="M41" s="47">
        <f t="shared" si="60"/>
        <v>0.55599778169442082</v>
      </c>
      <c r="N41" s="44">
        <f t="shared" si="61"/>
        <v>172817.44</v>
      </c>
      <c r="O41" s="48">
        <f t="shared" si="62"/>
        <v>0.30373361313374708</v>
      </c>
      <c r="P41" s="137">
        <f t="shared" si="63"/>
        <v>41610.629999999997</v>
      </c>
      <c r="Q41" s="138">
        <f t="shared" si="64"/>
        <v>146964.61000000002</v>
      </c>
      <c r="R41" s="139">
        <f t="shared" si="65"/>
        <v>188575.24000000002</v>
      </c>
      <c r="S41" s="39"/>
      <c r="T41" s="43">
        <f>+'APR-JUN 2022'!T41+'JAN-MAR 2022'!T41+'JUL-SEP 2021'!T41+'OCT-DEC 2021'!T41</f>
        <v>1985357.5998202176</v>
      </c>
      <c r="U41" s="47">
        <f t="shared" si="66"/>
        <v>10.479088350620543</v>
      </c>
      <c r="V41" s="44">
        <f>+'APR-JUN 2022'!V41+'JAN-MAR 2022'!V41+'JUL-SEP 2021'!V41+'OCT-DEC 2021'!V41</f>
        <v>151503.42195320799</v>
      </c>
      <c r="W41" s="47">
        <f t="shared" si="67"/>
        <v>3.3025269090617546</v>
      </c>
      <c r="X41" s="44">
        <f t="shared" si="68"/>
        <v>2136861.0217734254</v>
      </c>
      <c r="Y41" s="48">
        <f t="shared" si="69"/>
        <v>9.0801202621526222</v>
      </c>
      <c r="Z41" s="46">
        <f>+'APR-JUN 2022'!Z41+'JAN-MAR 2022'!Z41+'JUL-SEP 2021'!Z41+'OCT-DEC 2021'!Z41</f>
        <v>264190.95835591131</v>
      </c>
      <c r="AA41" s="47">
        <f t="shared" si="70"/>
        <v>0.27886188196615047</v>
      </c>
      <c r="AB41" s="44">
        <f>+'APR-JUN 2022'!AB41+'JAN-MAR 2022'!AB41+'JUL-SEP 2021'!AB41+'OCT-DEC 2021'!AB41</f>
        <v>141215.18385405757</v>
      </c>
      <c r="AC41" s="47">
        <f t="shared" si="71"/>
        <v>0.39184643006919723</v>
      </c>
      <c r="AD41" s="44">
        <f t="shared" si="72"/>
        <v>405406.14220996888</v>
      </c>
      <c r="AE41" s="48">
        <f t="shared" si="73"/>
        <v>0.30999709598903852</v>
      </c>
      <c r="AF41" s="137">
        <f t="shared" si="74"/>
        <v>2249548.5581761291</v>
      </c>
      <c r="AG41" s="138">
        <f t="shared" si="75"/>
        <v>292718.60580726556</v>
      </c>
      <c r="AH41" s="139">
        <f t="shared" si="76"/>
        <v>2542267.1639833949</v>
      </c>
      <c r="AI41" s="41"/>
      <c r="AJ41" s="43">
        <f>+'OCT-DEC 2021'!AJ41+'JUL-SEP 2021'!AJ41+'JAN-MAR 2022'!AJ41+'APR-JUN 2022'!AJ41</f>
        <v>1058448.5301293309</v>
      </c>
      <c r="AK41" s="47">
        <f t="shared" si="77"/>
        <v>16.790109932254616</v>
      </c>
      <c r="AL41" s="44">
        <f>+'OCT-DEC 2021'!AL41+'JUL-SEP 2021'!AL41+'JAN-MAR 2022'!AL41+'APR-JUN 2022'!AL41</f>
        <v>83138.374188721296</v>
      </c>
      <c r="AM41" s="47">
        <f t="shared" si="78"/>
        <v>4.7874222151745531</v>
      </c>
      <c r="AN41" s="44">
        <f t="shared" si="79"/>
        <v>1141586.9043180523</v>
      </c>
      <c r="AO41" s="48">
        <f t="shared" si="80"/>
        <v>14.19778255749636</v>
      </c>
      <c r="AP41" s="46">
        <f>+'OCT-DEC 2021'!AP41+'JUL-SEP 2021'!AP41+'JAN-MAR 2022'!AP41+'APR-JUN 2022'!AP41</f>
        <v>69990.103260270131</v>
      </c>
      <c r="AQ41" s="47">
        <f t="shared" si="81"/>
        <v>0.49484652823336112</v>
      </c>
      <c r="AR41" s="44">
        <f>+'OCT-DEC 2021'!AR41+'JUL-SEP 2021'!AR41+'JAN-MAR 2022'!AR41+'APR-JUN 2022'!AR41</f>
        <v>55789.335443717137</v>
      </c>
      <c r="AS41" s="47">
        <f t="shared" si="82"/>
        <v>0.40497779051617055</v>
      </c>
      <c r="AT41" s="44">
        <f t="shared" si="83"/>
        <v>125779.43870398727</v>
      </c>
      <c r="AU41" s="48">
        <f t="shared" si="84"/>
        <v>0.45050426295406926</v>
      </c>
      <c r="AV41" s="137">
        <f t="shared" si="85"/>
        <v>1128438.633389601</v>
      </c>
      <c r="AW41" s="138">
        <f t="shared" si="86"/>
        <v>138927.70963243843</v>
      </c>
      <c r="AX41" s="139">
        <f t="shared" si="87"/>
        <v>1267366.3430220394</v>
      </c>
      <c r="AY41" s="41"/>
      <c r="AZ41" s="43">
        <f>+'OCT-DEC 2021'!AZ41+'JUL-SEP 2021'!AZ41+'JAN-MAR 2022'!AZ41+'APR-JUN 2022'!AZ41</f>
        <v>1196270.7811818025</v>
      </c>
      <c r="BA41" s="47">
        <f t="shared" si="88"/>
        <v>10.901352165030643</v>
      </c>
      <c r="BB41" s="44">
        <f>+'OCT-DEC 2021'!BB41+'JUL-SEP 2021'!BB41+'JAN-MAR 2022'!BB41+'APR-JUN 2022'!BB41</f>
        <v>74477.066595881814</v>
      </c>
      <c r="BC41" s="47">
        <v>0.95223787278377703</v>
      </c>
      <c r="BD41" s="44">
        <f t="shared" si="90"/>
        <v>1270747.8477776842</v>
      </c>
      <c r="BE41" s="48">
        <v>4.4864334864889672</v>
      </c>
      <c r="BF41" s="46">
        <f>+'OCT-DEC 2021'!BF41+'JUL-SEP 2021'!BF41+'JAN-MAR 2022'!BF41+'APR-JUN 2022'!BF41</f>
        <v>500701.6798871645</v>
      </c>
      <c r="BG41" s="47">
        <v>0.6817584501871059</v>
      </c>
      <c r="BH41" s="44">
        <f>+'OCT-DEC 2021'!BH41+'JUL-SEP 2021'!BH41+'JAN-MAR 2022'!BH41+'APR-JUN 2022'!BH41</f>
        <v>95681.269454932088</v>
      </c>
      <c r="BI41" s="47">
        <v>0.33795991942652287</v>
      </c>
      <c r="BJ41" s="44">
        <f t="shared" si="94"/>
        <v>596382.94934209657</v>
      </c>
      <c r="BK41" s="48">
        <f t="shared" si="95"/>
        <v>0.70441399246914149</v>
      </c>
      <c r="BL41" s="137">
        <f t="shared" si="96"/>
        <v>1696972.4610689669</v>
      </c>
      <c r="BM41" s="138">
        <f t="shared" si="97"/>
        <v>170158.3360508139</v>
      </c>
      <c r="BN41" s="139">
        <f t="shared" si="98"/>
        <v>1867130.7971197809</v>
      </c>
      <c r="BO41" s="41"/>
      <c r="BP41" s="43">
        <f>+'OCT-DEC 2021'!BP41+'JUL-SEP 2021'!BP41+'JAN-MAR 2022'!BP41+'APR-JUN 2022'!BP41</f>
        <v>849572.55643934349</v>
      </c>
      <c r="BQ41" s="47">
        <v>6.7199145774853184</v>
      </c>
      <c r="BR41" s="44">
        <f>+'OCT-DEC 2021'!BR41+'JUL-SEP 2021'!BR41+'JAN-MAR 2022'!BR41+'APR-JUN 2022'!BR41</f>
        <v>67573.258633762103</v>
      </c>
      <c r="BS41" s="47">
        <v>1.3287411639351365</v>
      </c>
      <c r="BT41" s="44">
        <f t="shared" si="101"/>
        <v>917145.81507310562</v>
      </c>
      <c r="BU41" s="48">
        <v>6.0551998678808916</v>
      </c>
      <c r="BV41" s="46">
        <f>+'OCT-DEC 2021'!BV41+'JUL-SEP 2021'!BV41+'JAN-MAR 2022'!BV41+'APR-JUN 2022'!BV41</f>
        <v>133293.19599830284</v>
      </c>
      <c r="BW41" s="47">
        <f t="shared" si="103"/>
        <v>0.49670472321478204</v>
      </c>
      <c r="BX41" s="44">
        <f>+'OCT-DEC 2021'!BX41+'JUL-SEP 2021'!BX41+'JAN-MAR 2022'!BX41+'APR-JUN 2022'!BX41</f>
        <v>81655.352099340118</v>
      </c>
      <c r="BY41" s="47">
        <f t="shared" si="104"/>
        <v>0.47967099076166714</v>
      </c>
      <c r="BZ41" s="44">
        <f t="shared" si="105"/>
        <v>214948.54809764295</v>
      </c>
      <c r="CA41" s="48">
        <f t="shared" si="106"/>
        <v>0.49009329528153583</v>
      </c>
      <c r="CB41" s="137">
        <f t="shared" si="107"/>
        <v>982865.75243764627</v>
      </c>
      <c r="CC41" s="138">
        <f t="shared" si="108"/>
        <v>149228.61073310222</v>
      </c>
      <c r="CD41" s="139">
        <f t="shared" si="109"/>
        <v>1132094.3631707486</v>
      </c>
      <c r="CE41" s="41"/>
      <c r="CF41" s="43">
        <f>+'OCT-DEC 2021'!CF41+'JUL-SEP 2021'!CF41+'JAN-MAR 2022'!CF41+'APR-JUN 2022'!CF41</f>
        <v>1688619.3430928309</v>
      </c>
      <c r="CG41" s="47">
        <f t="shared" si="110"/>
        <v>13.483282574720379</v>
      </c>
      <c r="CH41" s="44">
        <f>+'OCT-DEC 2021'!CH41+'JUL-SEP 2021'!CH41+'JAN-MAR 2022'!CH41+'APR-JUN 2022'!CH41</f>
        <v>104170.6908263605</v>
      </c>
      <c r="CI41" s="47">
        <f t="shared" si="111"/>
        <v>4.8211547566233399</v>
      </c>
      <c r="CJ41" s="44">
        <f t="shared" si="112"/>
        <v>1792790.0339191915</v>
      </c>
      <c r="CK41" s="48">
        <f t="shared" si="113"/>
        <v>12.208723714932013</v>
      </c>
      <c r="CL41" s="46">
        <f>+'OCT-DEC 2021'!CL41+'JUL-SEP 2021'!CL41+'JAN-MAR 2022'!CL41+'APR-JUN 2022'!CL41</f>
        <v>440848.5025221039</v>
      </c>
      <c r="CM41" s="47">
        <f t="shared" si="114"/>
        <v>0.82149612594286292</v>
      </c>
      <c r="CN41" s="44">
        <f>+'OCT-DEC 2021'!CN41+'JUL-SEP 2021'!CN41+'JAN-MAR 2022'!CN41+'APR-JUN 2022'!CN41</f>
        <v>133553.83083274111</v>
      </c>
      <c r="CO41" s="47">
        <f t="shared" si="115"/>
        <v>0.41577965659154864</v>
      </c>
      <c r="CP41" s="44">
        <f t="shared" si="116"/>
        <v>574402.33335484494</v>
      </c>
      <c r="CQ41" s="48">
        <f t="shared" si="117"/>
        <v>0.66958052693680392</v>
      </c>
      <c r="CR41" s="137">
        <f t="shared" si="118"/>
        <v>2129467.8456149348</v>
      </c>
      <c r="CS41" s="138">
        <f t="shared" si="119"/>
        <v>237724.52165910159</v>
      </c>
      <c r="CT41" s="139">
        <f t="shared" si="120"/>
        <v>2367192.3672740366</v>
      </c>
      <c r="CU41" s="41"/>
      <c r="CV41" s="46">
        <f t="shared" si="121"/>
        <v>6793436.2006635256</v>
      </c>
      <c r="CW41" s="47">
        <f t="shared" si="122"/>
        <v>9.9933306570395661</v>
      </c>
      <c r="CX41" s="47">
        <f t="shared" si="123"/>
        <v>481453.2221979337</v>
      </c>
      <c r="CY41" s="47">
        <f t="shared" si="124"/>
        <v>3.2004069677796636</v>
      </c>
      <c r="CZ41" s="44">
        <f t="shared" si="125"/>
        <v>7274889.4228614597</v>
      </c>
      <c r="DA41" s="48">
        <f t="shared" si="126"/>
        <v>8.7624777446080859</v>
      </c>
      <c r="DB41" s="46">
        <f t="shared" si="127"/>
        <v>1435467.6800237529</v>
      </c>
      <c r="DC41" s="47">
        <f t="shared" si="128"/>
        <v>0.51643497504606029</v>
      </c>
      <c r="DD41" s="44">
        <f t="shared" si="129"/>
        <v>654269.17168478807</v>
      </c>
      <c r="DE41" s="47">
        <f t="shared" si="130"/>
        <v>0.43059463536912124</v>
      </c>
      <c r="DF41" s="44">
        <f t="shared" si="131"/>
        <v>2089736.8517085409</v>
      </c>
      <c r="DG41" s="48">
        <f t="shared" si="132"/>
        <v>0.4860954206158653</v>
      </c>
      <c r="DH41" s="174"/>
      <c r="DI41" s="187" t="s">
        <v>39</v>
      </c>
      <c r="DJ41" s="46">
        <f t="shared" si="133"/>
        <v>7274889.4228614597</v>
      </c>
      <c r="DK41" s="44">
        <f t="shared" si="134"/>
        <v>2089736.8517085409</v>
      </c>
      <c r="DL41" s="45">
        <f t="shared" si="135"/>
        <v>9364626.2745700013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f>+'APR-JUN 2022'!D42+'JAN-MAR 2022'!D42+'JUL-SEP 2021'!D42+'OCT-DEC 2021'!D42</f>
        <v>37818.79</v>
      </c>
      <c r="E42" s="47">
        <f t="shared" si="55"/>
        <v>0.3581596143647246</v>
      </c>
      <c r="F42" s="44">
        <f>+'APR-JUN 2022'!F42+'JAN-MAR 2022'!F42+'JUL-SEP 2021'!F42+'OCT-DEC 2021'!F42</f>
        <v>1391.22</v>
      </c>
      <c r="G42" s="47">
        <f t="shared" si="56"/>
        <v>6.0231188847519268E-2</v>
      </c>
      <c r="H42" s="44">
        <f t="shared" si="57"/>
        <v>39210.01</v>
      </c>
      <c r="I42" s="48">
        <f t="shared" si="58"/>
        <v>0.30468575646903412</v>
      </c>
      <c r="J42" s="43">
        <f>+'APR-JUN 2022'!J42+'JAN-MAR 2022'!J42+'JUL-SEP 2021'!J42+'OCT-DEC 2021'!J42</f>
        <v>3206671.6300000004</v>
      </c>
      <c r="K42" s="47">
        <f t="shared" si="59"/>
        <v>10.489156921687989</v>
      </c>
      <c r="L42" s="44">
        <f>+'APR-JUN 2022'!L42+'JAN-MAR 2022'!L42+'JUL-SEP 2021'!L42+'OCT-DEC 2021'!L42</f>
        <v>3828056.0700000003</v>
      </c>
      <c r="M42" s="47">
        <f t="shared" si="60"/>
        <v>14.540750235505046</v>
      </c>
      <c r="N42" s="44">
        <f t="shared" si="61"/>
        <v>7034727.7000000011</v>
      </c>
      <c r="O42" s="48">
        <f t="shared" si="62"/>
        <v>12.363817342353032</v>
      </c>
      <c r="P42" s="137">
        <f t="shared" si="63"/>
        <v>3244490.4200000004</v>
      </c>
      <c r="Q42" s="138">
        <f t="shared" si="64"/>
        <v>3829447.2900000005</v>
      </c>
      <c r="R42" s="139">
        <f t="shared" si="65"/>
        <v>7073937.7100000009</v>
      </c>
      <c r="S42" s="39"/>
      <c r="T42" s="43">
        <f>+'APR-JUN 2022'!T42+'JAN-MAR 2022'!T42+'JUL-SEP 2021'!T42+'OCT-DEC 2021'!T42</f>
        <v>1911158.2209053154</v>
      </c>
      <c r="U42" s="47">
        <f t="shared" si="66"/>
        <v>10.087450165499213</v>
      </c>
      <c r="V42" s="44">
        <f>+'APR-JUN 2022'!V42+'JAN-MAR 2022'!V42+'JUL-SEP 2021'!V42+'OCT-DEC 2021'!V42</f>
        <v>1479191.8328426904</v>
      </c>
      <c r="W42" s="47">
        <f t="shared" si="67"/>
        <v>32.243963658696252</v>
      </c>
      <c r="X42" s="44">
        <f t="shared" si="68"/>
        <v>3390350.053748006</v>
      </c>
      <c r="Y42" s="48">
        <f t="shared" si="69"/>
        <v>14.40654581891272</v>
      </c>
      <c r="Z42" s="46">
        <f>+'APR-JUN 2022'!Z42+'JAN-MAR 2022'!Z42+'JUL-SEP 2021'!Z42+'OCT-DEC 2021'!Z42</f>
        <v>5535571.9738460425</v>
      </c>
      <c r="AA42" s="47">
        <f t="shared" si="70"/>
        <v>5.8429706602835605</v>
      </c>
      <c r="AB42" s="44">
        <f>+'APR-JUN 2022'!AB42+'JAN-MAR 2022'!AB42+'JUL-SEP 2021'!AB42+'OCT-DEC 2021'!AB42</f>
        <v>5588177.1903776377</v>
      </c>
      <c r="AC42" s="47">
        <f t="shared" si="71"/>
        <v>15.506174498250859</v>
      </c>
      <c r="AD42" s="44">
        <f t="shared" si="72"/>
        <v>11123749.16422368</v>
      </c>
      <c r="AE42" s="48">
        <f t="shared" si="73"/>
        <v>8.5058650533071312</v>
      </c>
      <c r="AF42" s="137">
        <f t="shared" si="74"/>
        <v>7446730.1947513577</v>
      </c>
      <c r="AG42" s="138">
        <f t="shared" si="75"/>
        <v>7067369.0232203286</v>
      </c>
      <c r="AH42" s="139">
        <f t="shared" si="76"/>
        <v>14514099.217971686</v>
      </c>
      <c r="AI42" s="41"/>
      <c r="AJ42" s="43">
        <f>+'OCT-DEC 2021'!AJ42+'JUL-SEP 2021'!AJ42+'JAN-MAR 2022'!AJ42+'APR-JUN 2022'!AJ42</f>
        <v>1307823.4549245602</v>
      </c>
      <c r="AK42" s="47">
        <f t="shared" si="77"/>
        <v>20.745930439793149</v>
      </c>
      <c r="AL42" s="44">
        <f>+'OCT-DEC 2021'!AL42+'JUL-SEP 2021'!AL42+'JAN-MAR 2022'!AL42+'APR-JUN 2022'!AL42</f>
        <v>1182070.1635632608</v>
      </c>
      <c r="AM42" s="47">
        <f t="shared" si="78"/>
        <v>68.068073451759801</v>
      </c>
      <c r="AN42" s="44">
        <f t="shared" si="79"/>
        <v>2489893.618487821</v>
      </c>
      <c r="AO42" s="48">
        <f t="shared" si="80"/>
        <v>30.966515166627129</v>
      </c>
      <c r="AP42" s="46">
        <f>+'OCT-DEC 2021'!AP42+'JUL-SEP 2021'!AP42+'JAN-MAR 2022'!AP42+'APR-JUN 2022'!AP42</f>
        <v>2678263.6542054904</v>
      </c>
      <c r="AQ42" s="47">
        <f t="shared" si="81"/>
        <v>18.935955359984519</v>
      </c>
      <c r="AR42" s="44">
        <f>+'OCT-DEC 2021'!AR42+'JUL-SEP 2021'!AR42+'JAN-MAR 2022'!AR42+'APR-JUN 2022'!AR42</f>
        <v>3846476.4388503134</v>
      </c>
      <c r="AS42" s="47">
        <f t="shared" si="82"/>
        <v>27.921779621297436</v>
      </c>
      <c r="AT42" s="44">
        <f t="shared" si="83"/>
        <v>6524740.0930558033</v>
      </c>
      <c r="AU42" s="48">
        <f t="shared" si="84"/>
        <v>23.36966404744966</v>
      </c>
      <c r="AV42" s="137">
        <f t="shared" si="85"/>
        <v>3986087.1091300505</v>
      </c>
      <c r="AW42" s="138">
        <f t="shared" si="86"/>
        <v>5028546.6024135742</v>
      </c>
      <c r="AX42" s="139">
        <f t="shared" si="87"/>
        <v>9014633.7115436252</v>
      </c>
      <c r="AY42" s="41"/>
      <c r="AZ42" s="43">
        <f>+'OCT-DEC 2021'!AZ42+'JUL-SEP 2021'!AZ42+'JAN-MAR 2022'!AZ42+'APR-JUN 2022'!AZ42</f>
        <v>1601277.2238868321</v>
      </c>
      <c r="BA42" s="47">
        <f t="shared" si="88"/>
        <v>14.592086679729826</v>
      </c>
      <c r="BB42" s="44">
        <f>+'OCT-DEC 2021'!BB42+'JUL-SEP 2021'!BB42+'JAN-MAR 2022'!BB42+'APR-JUN 2022'!BB42</f>
        <v>605560.92279140162</v>
      </c>
      <c r="BC42" s="47">
        <v>30.014618825460797</v>
      </c>
      <c r="BD42" s="44">
        <f t="shared" si="90"/>
        <v>2206838.1466782335</v>
      </c>
      <c r="BE42" s="48">
        <v>17.690708467878721</v>
      </c>
      <c r="BF42" s="46">
        <f>+'OCT-DEC 2021'!BF42+'JUL-SEP 2021'!BF42+'JAN-MAR 2022'!BF42+'APR-JUN 2022'!BF42</f>
        <v>5082383.6760592759</v>
      </c>
      <c r="BG42" s="47">
        <v>10.184577837430988</v>
      </c>
      <c r="BH42" s="44">
        <f>+'OCT-DEC 2021'!BH42+'JUL-SEP 2021'!BH42+'JAN-MAR 2022'!BH42+'APR-JUN 2022'!BH42</f>
        <v>3793644.529938261</v>
      </c>
      <c r="BI42" s="47">
        <v>17.011011812608064</v>
      </c>
      <c r="BJ42" s="44">
        <f t="shared" si="94"/>
        <v>8876028.2059975378</v>
      </c>
      <c r="BK42" s="48">
        <f t="shared" si="95"/>
        <v>10.483865229133073</v>
      </c>
      <c r="BL42" s="137">
        <f t="shared" si="96"/>
        <v>6683660.8999461085</v>
      </c>
      <c r="BM42" s="138">
        <f t="shared" si="97"/>
        <v>4399205.4527296629</v>
      </c>
      <c r="BN42" s="139">
        <f t="shared" si="98"/>
        <v>11082866.352675771</v>
      </c>
      <c r="BO42" s="41"/>
      <c r="BP42" s="43">
        <f>+'OCT-DEC 2021'!BP42+'JUL-SEP 2021'!BP42+'JAN-MAR 2022'!BP42+'APR-JUN 2022'!BP42</f>
        <v>1158088.9135237844</v>
      </c>
      <c r="BQ42" s="47">
        <v>12.542064675659052</v>
      </c>
      <c r="BR42" s="44">
        <f>+'OCT-DEC 2021'!BR42+'JUL-SEP 2021'!BR42+'JAN-MAR 2022'!BR42+'APR-JUN 2022'!BR42</f>
        <v>796146.28668174334</v>
      </c>
      <c r="BS42" s="47">
        <v>43.772907968669962</v>
      </c>
      <c r="BT42" s="44">
        <f t="shared" si="101"/>
        <v>1954235.2002055277</v>
      </c>
      <c r="BU42" s="48">
        <v>16.392729333938803</v>
      </c>
      <c r="BV42" s="46">
        <f>+'OCT-DEC 2021'!BV42+'JUL-SEP 2021'!BV42+'JAN-MAR 2022'!BV42+'APR-JUN 2022'!BV42</f>
        <v>3316710.3677596161</v>
      </c>
      <c r="BW42" s="47">
        <f t="shared" si="103"/>
        <v>12.35941334336836</v>
      </c>
      <c r="BX42" s="44">
        <f>+'OCT-DEC 2021'!BX42+'JUL-SEP 2021'!BX42+'JAN-MAR 2022'!BX42+'APR-JUN 2022'!BX42</f>
        <v>3450695.4525743718</v>
      </c>
      <c r="BY42" s="47">
        <f t="shared" si="104"/>
        <v>20.27054521226545</v>
      </c>
      <c r="BZ42" s="44">
        <f t="shared" si="105"/>
        <v>6767405.8203339875</v>
      </c>
      <c r="CA42" s="48">
        <f t="shared" si="106"/>
        <v>15.43001917597646</v>
      </c>
      <c r="CB42" s="137">
        <f t="shared" si="107"/>
        <v>4474799.281283401</v>
      </c>
      <c r="CC42" s="138">
        <f t="shared" si="108"/>
        <v>4246841.7392561156</v>
      </c>
      <c r="CD42" s="139">
        <f t="shared" si="109"/>
        <v>8721641.0205395166</v>
      </c>
      <c r="CE42" s="41"/>
      <c r="CF42" s="43">
        <f>+'OCT-DEC 2021'!CF42+'JUL-SEP 2021'!CF42+'JAN-MAR 2022'!CF42+'APR-JUN 2022'!CF42</f>
        <v>2389343.1540242522</v>
      </c>
      <c r="CG42" s="47">
        <f t="shared" si="110"/>
        <v>19.07841992066507</v>
      </c>
      <c r="CH42" s="44">
        <f>+'OCT-DEC 2021'!CH42+'JUL-SEP 2021'!CH42+'JAN-MAR 2022'!CH42+'APR-JUN 2022'!CH42</f>
        <v>938335.14958843193</v>
      </c>
      <c r="CI42" s="47">
        <f t="shared" si="111"/>
        <v>43.427368426363302</v>
      </c>
      <c r="CJ42" s="44">
        <f t="shared" si="112"/>
        <v>3327678.3036126839</v>
      </c>
      <c r="CK42" s="48">
        <f t="shared" si="113"/>
        <v>22.661161793814458</v>
      </c>
      <c r="CL42" s="46">
        <f>+'OCT-DEC 2021'!CL42+'JUL-SEP 2021'!CL42+'JAN-MAR 2022'!CL42+'APR-JUN 2022'!CL42</f>
        <v>6016042.1006525084</v>
      </c>
      <c r="CM42" s="47">
        <f t="shared" si="114"/>
        <v>11.210552493477964</v>
      </c>
      <c r="CN42" s="44">
        <f>+'OCT-DEC 2021'!CN42+'JUL-SEP 2021'!CN42+'JAN-MAR 2022'!CN42+'APR-JUN 2022'!CN42</f>
        <v>5025108.696263711</v>
      </c>
      <c r="CO42" s="47">
        <f t="shared" si="115"/>
        <v>15.644163518486833</v>
      </c>
      <c r="CP42" s="44">
        <f t="shared" si="116"/>
        <v>11041150.79691622</v>
      </c>
      <c r="CQ42" s="48">
        <f t="shared" si="117"/>
        <v>12.870664235308363</v>
      </c>
      <c r="CR42" s="137">
        <f t="shared" si="118"/>
        <v>8405385.2546767611</v>
      </c>
      <c r="CS42" s="138">
        <f t="shared" si="119"/>
        <v>5963443.8458521431</v>
      </c>
      <c r="CT42" s="139">
        <f t="shared" si="120"/>
        <v>14368829.100528903</v>
      </c>
      <c r="CU42" s="41"/>
      <c r="CV42" s="46">
        <f t="shared" si="121"/>
        <v>8405509.7572647445</v>
      </c>
      <c r="CW42" s="47">
        <f t="shared" si="122"/>
        <v>12.364734997748952</v>
      </c>
      <c r="CX42" s="47">
        <f t="shared" si="123"/>
        <v>5002695.5754675288</v>
      </c>
      <c r="CY42" s="47">
        <f t="shared" si="124"/>
        <v>33.254864728736855</v>
      </c>
      <c r="CZ42" s="44">
        <f t="shared" si="125"/>
        <v>13408205.332732273</v>
      </c>
      <c r="DA42" s="48">
        <f t="shared" si="126"/>
        <v>16.14995005339745</v>
      </c>
      <c r="DB42" s="46">
        <f t="shared" si="127"/>
        <v>25835643.402522933</v>
      </c>
      <c r="DC42" s="47">
        <f t="shared" si="128"/>
        <v>9.2948312536441531</v>
      </c>
      <c r="DD42" s="44">
        <f t="shared" si="129"/>
        <v>25532158.378004298</v>
      </c>
      <c r="DE42" s="47">
        <f t="shared" si="130"/>
        <v>16.8034975553763</v>
      </c>
      <c r="DF42" s="44">
        <f t="shared" si="131"/>
        <v>51367801.780527234</v>
      </c>
      <c r="DG42" s="48">
        <f t="shared" si="132"/>
        <v>11.948706935135363</v>
      </c>
      <c r="DH42" s="174"/>
      <c r="DI42" s="187" t="s">
        <v>55</v>
      </c>
      <c r="DJ42" s="46">
        <f t="shared" si="133"/>
        <v>13408205.332732273</v>
      </c>
      <c r="DK42" s="44">
        <f t="shared" si="134"/>
        <v>51367801.780527234</v>
      </c>
      <c r="DL42" s="45">
        <f t="shared" si="135"/>
        <v>64776007.113259509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f>+'APR-JUN 2022'!D43+'JAN-MAR 2022'!D43+'JUL-SEP 2021'!D43+'OCT-DEC 2021'!D43</f>
        <v>0</v>
      </c>
      <c r="E43" s="47">
        <f t="shared" si="55"/>
        <v>0</v>
      </c>
      <c r="F43" s="44">
        <f>+'APR-JUN 2022'!F43+'JAN-MAR 2022'!F43+'JUL-SEP 2021'!F43+'OCT-DEC 2021'!F43</f>
        <v>0</v>
      </c>
      <c r="G43" s="47">
        <f t="shared" si="56"/>
        <v>0</v>
      </c>
      <c r="H43" s="44">
        <f t="shared" si="57"/>
        <v>0</v>
      </c>
      <c r="I43" s="48">
        <f t="shared" si="58"/>
        <v>0</v>
      </c>
      <c r="J43" s="43">
        <f>+'APR-JUN 2022'!J43+'JAN-MAR 2022'!J43+'JUL-SEP 2021'!J43+'OCT-DEC 2021'!J43</f>
        <v>2733.15</v>
      </c>
      <c r="K43" s="47">
        <f t="shared" si="59"/>
        <v>8.9402478795471575E-3</v>
      </c>
      <c r="L43" s="44">
        <f>+'APR-JUN 2022'!L43+'JAN-MAR 2022'!L43+'JUL-SEP 2021'!L43+'OCT-DEC 2021'!L43</f>
        <v>1148.0900000000001</v>
      </c>
      <c r="M43" s="47">
        <f t="shared" si="60"/>
        <v>4.3609836513917597E-3</v>
      </c>
      <c r="N43" s="44">
        <f t="shared" si="61"/>
        <v>3881.2400000000002</v>
      </c>
      <c r="O43" s="48">
        <f t="shared" si="62"/>
        <v>6.8214356643590164E-3</v>
      </c>
      <c r="P43" s="137">
        <f t="shared" si="63"/>
        <v>2733.15</v>
      </c>
      <c r="Q43" s="138">
        <f t="shared" si="64"/>
        <v>1148.0900000000001</v>
      </c>
      <c r="R43" s="139">
        <f t="shared" si="65"/>
        <v>3881.2400000000002</v>
      </c>
      <c r="S43" s="39"/>
      <c r="T43" s="43">
        <f>+'APR-JUN 2022'!T43+'JAN-MAR 2022'!T43+'JUL-SEP 2021'!T43+'OCT-DEC 2021'!T43</f>
        <v>33351.027771704408</v>
      </c>
      <c r="U43" s="47">
        <f t="shared" si="66"/>
        <v>0.17603295579362505</v>
      </c>
      <c r="V43" s="44">
        <f>+'APR-JUN 2022'!V43+'JAN-MAR 2022'!V43+'JUL-SEP 2021'!V43+'OCT-DEC 2021'!V43</f>
        <v>38740.814676833004</v>
      </c>
      <c r="W43" s="47">
        <f t="shared" si="67"/>
        <v>0.84448642347319902</v>
      </c>
      <c r="X43" s="44">
        <f t="shared" si="68"/>
        <v>72091.842448537413</v>
      </c>
      <c r="Y43" s="48">
        <f t="shared" si="69"/>
        <v>0.30633840604645912</v>
      </c>
      <c r="Z43" s="46">
        <f>+'APR-JUN 2022'!Z43+'JAN-MAR 2022'!Z43+'JUL-SEP 2021'!Z43+'OCT-DEC 2021'!Z43</f>
        <v>688752.24692434142</v>
      </c>
      <c r="AA43" s="47">
        <f t="shared" si="70"/>
        <v>0.72699970120472179</v>
      </c>
      <c r="AB43" s="44">
        <f>+'APR-JUN 2022'!AB43+'JAN-MAR 2022'!AB43+'JUL-SEP 2021'!AB43+'OCT-DEC 2021'!AB43</f>
        <v>558670.43577109161</v>
      </c>
      <c r="AC43" s="47">
        <f t="shared" si="71"/>
        <v>1.5502087655697578</v>
      </c>
      <c r="AD43" s="44">
        <f t="shared" si="72"/>
        <v>1247422.682695433</v>
      </c>
      <c r="AE43" s="48">
        <f t="shared" si="73"/>
        <v>0.95385187554992912</v>
      </c>
      <c r="AF43" s="137">
        <f t="shared" si="74"/>
        <v>722103.27469604579</v>
      </c>
      <c r="AG43" s="138">
        <f t="shared" si="75"/>
        <v>597411.2504479246</v>
      </c>
      <c r="AH43" s="139">
        <f t="shared" si="76"/>
        <v>1319514.5251439703</v>
      </c>
      <c r="AI43" s="41"/>
      <c r="AJ43" s="43">
        <f>+'OCT-DEC 2021'!AJ43+'JUL-SEP 2021'!AJ43+'JAN-MAR 2022'!AJ43+'APR-JUN 2022'!AJ43</f>
        <v>10457.610696069914</v>
      </c>
      <c r="AK43" s="47">
        <f t="shared" si="77"/>
        <v>0.16588849454425625</v>
      </c>
      <c r="AL43" s="44">
        <f>+'OCT-DEC 2021'!AL43+'JUL-SEP 2021'!AL43+'JAN-MAR 2022'!AL43+'APR-JUN 2022'!AL43</f>
        <v>7321.3620873680575</v>
      </c>
      <c r="AM43" s="47">
        <f t="shared" si="78"/>
        <v>0.42159173599954264</v>
      </c>
      <c r="AN43" s="44">
        <f t="shared" si="79"/>
        <v>17778.972783437974</v>
      </c>
      <c r="AO43" s="48">
        <f t="shared" si="80"/>
        <v>0.22111500116207713</v>
      </c>
      <c r="AP43" s="46">
        <f>+'OCT-DEC 2021'!AP43+'JUL-SEP 2021'!AP43+'JAN-MAR 2022'!AP43+'APR-JUN 2022'!AP43</f>
        <v>205105.20302606741</v>
      </c>
      <c r="AQ43" s="47">
        <f t="shared" si="81"/>
        <v>1.4501421331330153</v>
      </c>
      <c r="AR43" s="44">
        <f>+'OCT-DEC 2021'!AR43+'JUL-SEP 2021'!AR43+'JAN-MAR 2022'!AR43+'APR-JUN 2022'!AR43</f>
        <v>45947.950951531209</v>
      </c>
      <c r="AS43" s="47">
        <f t="shared" si="82"/>
        <v>0.33353865048041298</v>
      </c>
      <c r="AT43" s="44">
        <f t="shared" si="83"/>
        <v>251053.15397759862</v>
      </c>
      <c r="AU43" s="48">
        <f t="shared" si="84"/>
        <v>0.89919717610718819</v>
      </c>
      <c r="AV43" s="137">
        <f t="shared" si="85"/>
        <v>215562.81372213733</v>
      </c>
      <c r="AW43" s="138">
        <f t="shared" si="86"/>
        <v>53269.313038899265</v>
      </c>
      <c r="AX43" s="139">
        <f t="shared" si="87"/>
        <v>268832.12676103658</v>
      </c>
      <c r="AY43" s="41"/>
      <c r="AZ43" s="43">
        <f>+'OCT-DEC 2021'!AZ43+'JUL-SEP 2021'!AZ43+'JAN-MAR 2022'!AZ43+'APR-JUN 2022'!AZ43</f>
        <v>51901.481135994509</v>
      </c>
      <c r="BA43" s="47">
        <f t="shared" si="88"/>
        <v>0.47296676693149475</v>
      </c>
      <c r="BB43" s="44">
        <f>+'OCT-DEC 2021'!BB43+'JUL-SEP 2021'!BB43+'JAN-MAR 2022'!BB43+'APR-JUN 2022'!BB43</f>
        <v>19492.7852876086</v>
      </c>
      <c r="BC43" s="47">
        <v>0.70916423998145983</v>
      </c>
      <c r="BD43" s="44">
        <f t="shared" si="90"/>
        <v>71394.266423603112</v>
      </c>
      <c r="BE43" s="48">
        <v>0.45134121013507772</v>
      </c>
      <c r="BF43" s="46">
        <f>+'OCT-DEC 2021'!BF43+'JUL-SEP 2021'!BF43+'JAN-MAR 2022'!BF43+'APR-JUN 2022'!BF43</f>
        <v>929510.77703270316</v>
      </c>
      <c r="BG43" s="47">
        <v>1.6819084811848191</v>
      </c>
      <c r="BH43" s="44">
        <f>+'OCT-DEC 2021'!BH43+'JUL-SEP 2021'!BH43+'JAN-MAR 2022'!BH43+'APR-JUN 2022'!BH43</f>
        <v>387597.48358817276</v>
      </c>
      <c r="BI43" s="47">
        <v>1.4901807385494354</v>
      </c>
      <c r="BJ43" s="44">
        <f t="shared" si="94"/>
        <v>1317108.260620876</v>
      </c>
      <c r="BK43" s="48">
        <v>1.6286152740436823</v>
      </c>
      <c r="BL43" s="137">
        <f t="shared" si="96"/>
        <v>981412.25816869771</v>
      </c>
      <c r="BM43" s="138">
        <f t="shared" si="97"/>
        <v>407090.26887578139</v>
      </c>
      <c r="BN43" s="139">
        <f t="shared" si="98"/>
        <v>1388502.527044479</v>
      </c>
      <c r="BO43" s="41"/>
      <c r="BP43" s="43">
        <f>+'OCT-DEC 2021'!BP43+'JUL-SEP 2021'!BP43+'JAN-MAR 2022'!BP43+'APR-JUN 2022'!BP43</f>
        <v>14839.64336158544</v>
      </c>
      <c r="BQ43" s="47">
        <v>0.33559087906990176</v>
      </c>
      <c r="BR43" s="44">
        <f>+'OCT-DEC 2021'!BR43+'JUL-SEP 2021'!BR43+'JAN-MAR 2022'!BR43+'APR-JUN 2022'!BR43</f>
        <v>25007.250274501268</v>
      </c>
      <c r="BS43" s="47">
        <v>0.47126276888323637</v>
      </c>
      <c r="BT43" s="44">
        <f t="shared" si="101"/>
        <v>39846.893636086708</v>
      </c>
      <c r="BU43" s="48">
        <v>0.3523187959668222</v>
      </c>
      <c r="BV43" s="46">
        <f>+'OCT-DEC 2021'!BV43+'JUL-SEP 2021'!BV43+'JAN-MAR 2022'!BV43+'APR-JUN 2022'!BV43</f>
        <v>388030.69225526886</v>
      </c>
      <c r="BW43" s="47">
        <f t="shared" si="103"/>
        <v>1.4459603594316068</v>
      </c>
      <c r="BX43" s="44">
        <f>+'OCT-DEC 2021'!BX43+'JUL-SEP 2021'!BX43+'JAN-MAR 2022'!BX43+'APR-JUN 2022'!BX43</f>
        <v>133465.75804671872</v>
      </c>
      <c r="BY43" s="47">
        <f t="shared" si="104"/>
        <v>0.78402273395553557</v>
      </c>
      <c r="BZ43" s="44">
        <f t="shared" si="105"/>
        <v>521496.45030198758</v>
      </c>
      <c r="CA43" s="48">
        <f t="shared" si="106"/>
        <v>1.1890376374630065</v>
      </c>
      <c r="CB43" s="137">
        <f t="shared" si="107"/>
        <v>402870.33561685431</v>
      </c>
      <c r="CC43" s="138">
        <f t="shared" si="108"/>
        <v>158473.00832122</v>
      </c>
      <c r="CD43" s="139">
        <f t="shared" si="109"/>
        <v>561343.34393807431</v>
      </c>
      <c r="CE43" s="41"/>
      <c r="CF43" s="43">
        <f>+'OCT-DEC 2021'!CF43+'JUL-SEP 2021'!CF43+'JAN-MAR 2022'!CF43+'APR-JUN 2022'!CF43</f>
        <v>15651.413255673393</v>
      </c>
      <c r="CG43" s="47">
        <f t="shared" si="110"/>
        <v>0.12497335677408927</v>
      </c>
      <c r="CH43" s="44">
        <f>+'OCT-DEC 2021'!CH43+'JUL-SEP 2021'!CH43+'JAN-MAR 2022'!CH43+'APR-JUN 2022'!CH43</f>
        <v>6140.8499530963181</v>
      </c>
      <c r="CI43" s="47">
        <f t="shared" si="111"/>
        <v>0.28420650497969724</v>
      </c>
      <c r="CJ43" s="44">
        <f t="shared" si="112"/>
        <v>21792.263208769713</v>
      </c>
      <c r="CK43" s="48">
        <f t="shared" si="113"/>
        <v>0.14840316802594378</v>
      </c>
      <c r="CL43" s="46">
        <f>+'OCT-DEC 2021'!CL43+'JUL-SEP 2021'!CL43+'JAN-MAR 2022'!CL43+'APR-JUN 2022'!CL43</f>
        <v>396455.34828577912</v>
      </c>
      <c r="CM43" s="47">
        <f t="shared" si="114"/>
        <v>0.73877200639865226</v>
      </c>
      <c r="CN43" s="44">
        <f>+'OCT-DEC 2021'!CN43+'JUL-SEP 2021'!CN43+'JAN-MAR 2022'!CN43+'APR-JUN 2022'!CN43</f>
        <v>203691.28261418483</v>
      </c>
      <c r="CO43" s="47">
        <f t="shared" si="115"/>
        <v>0.63413150343910374</v>
      </c>
      <c r="CP43" s="44">
        <f t="shared" si="116"/>
        <v>600146.6308999639</v>
      </c>
      <c r="CQ43" s="48">
        <f t="shared" si="117"/>
        <v>0.69959064234702395</v>
      </c>
      <c r="CR43" s="137">
        <f t="shared" si="118"/>
        <v>412106.76154145249</v>
      </c>
      <c r="CS43" s="138">
        <f t="shared" si="119"/>
        <v>209832.13256728117</v>
      </c>
      <c r="CT43" s="139">
        <f t="shared" si="120"/>
        <v>621938.89410873363</v>
      </c>
      <c r="CU43" s="41"/>
      <c r="CV43" s="46">
        <f t="shared" si="121"/>
        <v>126201.17622102768</v>
      </c>
      <c r="CW43" s="47">
        <f t="shared" si="122"/>
        <v>0.18564538563869462</v>
      </c>
      <c r="CX43" s="47">
        <f t="shared" si="123"/>
        <v>96703.062279407241</v>
      </c>
      <c r="CY43" s="47">
        <f t="shared" si="124"/>
        <v>0.64282289546586391</v>
      </c>
      <c r="CZ43" s="44">
        <f t="shared" si="125"/>
        <v>222904.23850043491</v>
      </c>
      <c r="DA43" s="48">
        <f t="shared" si="126"/>
        <v>0.26848427728687269</v>
      </c>
      <c r="DB43" s="46">
        <f t="shared" si="127"/>
        <v>2610587.4175241599</v>
      </c>
      <c r="DC43" s="47">
        <f t="shared" si="128"/>
        <v>0.93920515702752683</v>
      </c>
      <c r="DD43" s="44">
        <f t="shared" si="129"/>
        <v>1330521.0009716991</v>
      </c>
      <c r="DE43" s="47">
        <f t="shared" si="130"/>
        <v>0.87565673282308398</v>
      </c>
      <c r="DF43" s="44">
        <f t="shared" si="131"/>
        <v>3941108.418495859</v>
      </c>
      <c r="DG43" s="48">
        <f t="shared" si="132"/>
        <v>0.91674449479855646</v>
      </c>
      <c r="DH43" s="174"/>
      <c r="DI43" s="187" t="s">
        <v>56</v>
      </c>
      <c r="DJ43" s="46">
        <f t="shared" si="133"/>
        <v>222904.23850043491</v>
      </c>
      <c r="DK43" s="44">
        <f t="shared" si="134"/>
        <v>3941108.418495859</v>
      </c>
      <c r="DL43" s="45">
        <f t="shared" si="135"/>
        <v>4164012.6569962939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f>+'APR-JUN 2022'!D44+'JAN-MAR 2022'!D44+'JUL-SEP 2021'!D44+'OCT-DEC 2021'!D44</f>
        <v>452809.88</v>
      </c>
      <c r="E44" s="47">
        <f t="shared" si="55"/>
        <v>4.2882972194863251</v>
      </c>
      <c r="F44" s="44">
        <f>+'APR-JUN 2022'!F44+'JAN-MAR 2022'!F44+'JUL-SEP 2021'!F44+'OCT-DEC 2021'!F44</f>
        <v>13477.94</v>
      </c>
      <c r="G44" s="47">
        <f t="shared" si="56"/>
        <v>0.58351112650445924</v>
      </c>
      <c r="H44" s="44">
        <f t="shared" si="57"/>
        <v>466287.82</v>
      </c>
      <c r="I44" s="48">
        <f t="shared" si="58"/>
        <v>3.6233415183774964</v>
      </c>
      <c r="J44" s="43">
        <f>+'APR-JUN 2022'!J44+'JAN-MAR 2022'!J44+'JUL-SEP 2021'!J44+'OCT-DEC 2021'!J44</f>
        <v>2962255.5</v>
      </c>
      <c r="K44" s="47">
        <f t="shared" si="59"/>
        <v>9.6896615453055652</v>
      </c>
      <c r="L44" s="44">
        <f>+'APR-JUN 2022'!L44+'JAN-MAR 2022'!L44+'JUL-SEP 2021'!L44+'OCT-DEC 2021'!L44</f>
        <v>16151101.800000001</v>
      </c>
      <c r="M44" s="47">
        <f t="shared" si="60"/>
        <v>61.349450741461048</v>
      </c>
      <c r="N44" s="44">
        <f t="shared" si="61"/>
        <v>19113357.300000001</v>
      </c>
      <c r="O44" s="48">
        <f t="shared" si="62"/>
        <v>33.592495478727614</v>
      </c>
      <c r="P44" s="137">
        <f t="shared" si="63"/>
        <v>3415065.38</v>
      </c>
      <c r="Q44" s="138">
        <f t="shared" si="64"/>
        <v>16164579.74</v>
      </c>
      <c r="R44" s="139">
        <f t="shared" si="65"/>
        <v>19579645.120000001</v>
      </c>
      <c r="S44" s="39"/>
      <c r="T44" s="43">
        <f>+'APR-JUN 2022'!T44+'JAN-MAR 2022'!T44+'JUL-SEP 2021'!T44+'OCT-DEC 2021'!T44</f>
        <v>13289105.327521682</v>
      </c>
      <c r="U44" s="47">
        <f t="shared" si="66"/>
        <v>70.142380818655653</v>
      </c>
      <c r="V44" s="44">
        <f>+'APR-JUN 2022'!V44+'JAN-MAR 2022'!V44+'JUL-SEP 2021'!V44+'OCT-DEC 2021'!V44</f>
        <v>8138164.4173023943</v>
      </c>
      <c r="W44" s="47">
        <f t="shared" si="67"/>
        <v>177.39867939623747</v>
      </c>
      <c r="X44" s="44">
        <f t="shared" si="68"/>
        <v>21427269.744824074</v>
      </c>
      <c r="Y44" s="48">
        <f t="shared" si="69"/>
        <v>91.050463361962457</v>
      </c>
      <c r="Z44" s="46">
        <f>+'APR-JUN 2022'!Z44+'JAN-MAR 2022'!Z44+'JUL-SEP 2021'!Z44+'OCT-DEC 2021'!Z44</f>
        <v>11179619.262219628</v>
      </c>
      <c r="AA44" s="47">
        <f t="shared" si="70"/>
        <v>11.800440433421958</v>
      </c>
      <c r="AB44" s="44">
        <f>+'APR-JUN 2022'!AB44+'JAN-MAR 2022'!AB44+'JUL-SEP 2021'!AB44+'OCT-DEC 2021'!AB44</f>
        <v>20443917.203826018</v>
      </c>
      <c r="AC44" s="47">
        <f t="shared" si="71"/>
        <v>56.728148874051058</v>
      </c>
      <c r="AD44" s="44">
        <f t="shared" si="72"/>
        <v>31623536.466045648</v>
      </c>
      <c r="AE44" s="48">
        <f t="shared" si="73"/>
        <v>24.181193742990491</v>
      </c>
      <c r="AF44" s="137">
        <f t="shared" si="74"/>
        <v>24468724.589741312</v>
      </c>
      <c r="AG44" s="138">
        <f t="shared" si="75"/>
        <v>28582081.62112841</v>
      </c>
      <c r="AH44" s="139">
        <f t="shared" si="76"/>
        <v>53050806.210869722</v>
      </c>
      <c r="AI44" s="41"/>
      <c r="AJ44" s="43">
        <f>+'OCT-DEC 2021'!AJ44+'JUL-SEP 2021'!AJ44+'JAN-MAR 2022'!AJ44+'APR-JUN 2022'!AJ44</f>
        <v>2822543.442679747</v>
      </c>
      <c r="AK44" s="47">
        <f t="shared" si="77"/>
        <v>44.773849027280249</v>
      </c>
      <c r="AL44" s="44">
        <f>+'OCT-DEC 2021'!AL44+'JUL-SEP 2021'!AL44+'JAN-MAR 2022'!AL44+'APR-JUN 2022'!AL44</f>
        <v>2776323.5332982298</v>
      </c>
      <c r="AM44" s="47">
        <f t="shared" si="78"/>
        <v>159.87121578361337</v>
      </c>
      <c r="AN44" s="44">
        <f t="shared" si="79"/>
        <v>5598866.9759779768</v>
      </c>
      <c r="AO44" s="48">
        <f t="shared" si="80"/>
        <v>69.632452503270613</v>
      </c>
      <c r="AP44" s="46">
        <f>+'OCT-DEC 2021'!AP44+'JUL-SEP 2021'!AP44+'JAN-MAR 2022'!AP44+'APR-JUN 2022'!AP44</f>
        <v>2028707.8288184332</v>
      </c>
      <c r="AQ44" s="47">
        <f t="shared" si="81"/>
        <v>14.343442560121277</v>
      </c>
      <c r="AR44" s="44">
        <f>+'OCT-DEC 2021'!AR44+'JUL-SEP 2021'!AR44+'JAN-MAR 2022'!AR44+'APR-JUN 2022'!AR44</f>
        <v>5680419.2607685309</v>
      </c>
      <c r="AS44" s="47">
        <f t="shared" si="82"/>
        <v>41.234469332446743</v>
      </c>
      <c r="AT44" s="44">
        <f t="shared" si="83"/>
        <v>7709127.0895869639</v>
      </c>
      <c r="AU44" s="48">
        <f t="shared" si="84"/>
        <v>27.611783398772065</v>
      </c>
      <c r="AV44" s="137">
        <f t="shared" si="85"/>
        <v>4851251.27149818</v>
      </c>
      <c r="AW44" s="138">
        <f t="shared" si="86"/>
        <v>8456742.7940667607</v>
      </c>
      <c r="AX44" s="139">
        <f t="shared" si="87"/>
        <v>13307994.065564942</v>
      </c>
      <c r="AY44" s="41"/>
      <c r="AZ44" s="43">
        <f>+'OCT-DEC 2021'!AZ44+'JUL-SEP 2021'!AZ44+'JAN-MAR 2022'!AZ44+'APR-JUN 2022'!AZ44</f>
        <v>12191640.164032895</v>
      </c>
      <c r="BA44" s="47">
        <f t="shared" si="88"/>
        <v>111.09973175651469</v>
      </c>
      <c r="BB44" s="44">
        <f>+'OCT-DEC 2021'!BB44+'JUL-SEP 2021'!BB44+'JAN-MAR 2022'!BB44+'APR-JUN 2022'!BB44</f>
        <v>4347063.7713910267</v>
      </c>
      <c r="BC44" s="47">
        <v>164.67401918857274</v>
      </c>
      <c r="BD44" s="44">
        <f t="shared" si="90"/>
        <v>16538703.935423922</v>
      </c>
      <c r="BE44" s="48">
        <v>110.66492198672111</v>
      </c>
      <c r="BF44" s="46">
        <f>+'OCT-DEC 2021'!BF44+'JUL-SEP 2021'!BF44+'JAN-MAR 2022'!BF44+'APR-JUN 2022'!BF44</f>
        <v>15663558.956454339</v>
      </c>
      <c r="BG44" s="47">
        <v>24.893732597670553</v>
      </c>
      <c r="BH44" s="44">
        <f>+'OCT-DEC 2021'!BH44+'JUL-SEP 2021'!BH44+'JAN-MAR 2022'!BH44+'APR-JUN 2022'!BH44</f>
        <v>16756358.849908588</v>
      </c>
      <c r="BI44" s="47">
        <v>63.620569785718274</v>
      </c>
      <c r="BJ44" s="44">
        <f t="shared" si="94"/>
        <v>32419917.806362927</v>
      </c>
      <c r="BK44" s="48">
        <v>35.658358143326012</v>
      </c>
      <c r="BL44" s="137">
        <f t="shared" si="96"/>
        <v>27855199.120487235</v>
      </c>
      <c r="BM44" s="138">
        <f t="shared" si="97"/>
        <v>21103422.621299617</v>
      </c>
      <c r="BN44" s="139">
        <f t="shared" si="98"/>
        <v>48958621.741786852</v>
      </c>
      <c r="BO44" s="41"/>
      <c r="BP44" s="43">
        <f>+'OCT-DEC 2021'!BP44+'JUL-SEP 2021'!BP44+'JAN-MAR 2022'!BP44+'APR-JUN 2022'!BP44</f>
        <v>3867992.1585154631</v>
      </c>
      <c r="BQ44" s="47">
        <v>41.618144431038466</v>
      </c>
      <c r="BR44" s="44">
        <f>+'OCT-DEC 2021'!BR44+'JUL-SEP 2021'!BR44+'JAN-MAR 2022'!BR44+'APR-JUN 2022'!BR44</f>
        <v>2943566.953261679</v>
      </c>
      <c r="BS44" s="47">
        <v>153.14549240937387</v>
      </c>
      <c r="BT44" s="44">
        <f t="shared" si="101"/>
        <v>6811559.1117771417</v>
      </c>
      <c r="BU44" s="48">
        <v>55.369115330628304</v>
      </c>
      <c r="BV44" s="46">
        <f>+'OCT-DEC 2021'!BV44+'JUL-SEP 2021'!BV44+'JAN-MAR 2022'!BV44+'APR-JUN 2022'!BV44</f>
        <v>4192155.2776387795</v>
      </c>
      <c r="BW44" s="47">
        <f t="shared" si="103"/>
        <v>15.621677545187454</v>
      </c>
      <c r="BX44" s="44">
        <f>+'OCT-DEC 2021'!BX44+'JUL-SEP 2021'!BX44+'JAN-MAR 2022'!BX44+'APR-JUN 2022'!BX44</f>
        <v>8159374.0069676898</v>
      </c>
      <c r="BY44" s="47">
        <f t="shared" si="104"/>
        <v>47.930906098546039</v>
      </c>
      <c r="BZ44" s="44">
        <f t="shared" si="105"/>
        <v>12351529.28460647</v>
      </c>
      <c r="CA44" s="48">
        <f t="shared" si="106"/>
        <v>28.162096196664447</v>
      </c>
      <c r="CB44" s="137">
        <f t="shared" si="107"/>
        <v>8060147.4361542426</v>
      </c>
      <c r="CC44" s="138">
        <f t="shared" si="108"/>
        <v>11102940.960229369</v>
      </c>
      <c r="CD44" s="139">
        <f t="shared" si="109"/>
        <v>19163088.396383613</v>
      </c>
      <c r="CE44" s="41"/>
      <c r="CF44" s="43">
        <f>+'OCT-DEC 2021'!CF44+'JUL-SEP 2021'!CF44+'JAN-MAR 2022'!CF44+'APR-JUN 2022'!CF44</f>
        <v>13093713.385609407</v>
      </c>
      <c r="CG44" s="47">
        <f t="shared" si="110"/>
        <v>104.55064266124823</v>
      </c>
      <c r="CH44" s="44">
        <f>+'OCT-DEC 2021'!CH44+'JUL-SEP 2021'!CH44+'JAN-MAR 2022'!CH44+'APR-JUN 2022'!CH44</f>
        <v>3001639.6860916871</v>
      </c>
      <c r="CI44" s="47">
        <f t="shared" si="111"/>
        <v>138.919779982954</v>
      </c>
      <c r="CJ44" s="44">
        <f t="shared" si="112"/>
        <v>16095353.071701095</v>
      </c>
      <c r="CK44" s="48">
        <f t="shared" si="113"/>
        <v>109.60777058599949</v>
      </c>
      <c r="CL44" s="46">
        <f>+'OCT-DEC 2021'!CL44+'JUL-SEP 2021'!CL44+'JAN-MAR 2022'!CL44+'APR-JUN 2022'!CL44</f>
        <v>8615235.7225995995</v>
      </c>
      <c r="CM44" s="47">
        <f t="shared" si="114"/>
        <v>16.054002065812337</v>
      </c>
      <c r="CN44" s="44">
        <f>+'OCT-DEC 2021'!CN44+'JUL-SEP 2021'!CN44+'JAN-MAR 2022'!CN44+'APR-JUN 2022'!CN44</f>
        <v>11194868.167390198</v>
      </c>
      <c r="CO44" s="47">
        <f t="shared" si="115"/>
        <v>34.851852718881858</v>
      </c>
      <c r="CP44" s="44">
        <f t="shared" si="116"/>
        <v>19810103.889989797</v>
      </c>
      <c r="CQ44" s="48">
        <f t="shared" si="117"/>
        <v>23.092628687387126</v>
      </c>
      <c r="CR44" s="137">
        <f t="shared" si="118"/>
        <v>21708949.108209006</v>
      </c>
      <c r="CS44" s="138">
        <f t="shared" si="119"/>
        <v>14196507.853481885</v>
      </c>
      <c r="CT44" s="139">
        <f t="shared" si="120"/>
        <v>35905456.961690888</v>
      </c>
      <c r="CU44" s="41"/>
      <c r="CV44" s="46">
        <f t="shared" si="121"/>
        <v>45717804.358359195</v>
      </c>
      <c r="CW44" s="47">
        <f t="shared" si="122"/>
        <v>67.252141975264962</v>
      </c>
      <c r="CX44" s="47">
        <f t="shared" si="123"/>
        <v>21220236.301345017</v>
      </c>
      <c r="CY44" s="47">
        <f t="shared" si="124"/>
        <v>141.05917041476397</v>
      </c>
      <c r="CZ44" s="44">
        <f t="shared" si="125"/>
        <v>66938040.659704208</v>
      </c>
      <c r="DA44" s="48">
        <f t="shared" si="126"/>
        <v>80.625705416924674</v>
      </c>
      <c r="DB44" s="46">
        <f t="shared" si="127"/>
        <v>44641532.547730774</v>
      </c>
      <c r="DC44" s="47">
        <f t="shared" si="128"/>
        <v>16.060583646804048</v>
      </c>
      <c r="DD44" s="44">
        <f t="shared" si="129"/>
        <v>78386039.288861036</v>
      </c>
      <c r="DE44" s="47">
        <f t="shared" si="130"/>
        <v>51.588259796348716</v>
      </c>
      <c r="DF44" s="44">
        <f t="shared" si="131"/>
        <v>123027571.83659181</v>
      </c>
      <c r="DG44" s="48">
        <f t="shared" si="132"/>
        <v>28.617545424612878</v>
      </c>
      <c r="DH44" s="174"/>
      <c r="DI44" s="187" t="s">
        <v>60</v>
      </c>
      <c r="DJ44" s="46">
        <f t="shared" si="133"/>
        <v>66938040.659704208</v>
      </c>
      <c r="DK44" s="44">
        <f t="shared" si="134"/>
        <v>123027571.83659181</v>
      </c>
      <c r="DL44" s="45">
        <f t="shared" si="135"/>
        <v>189965612.49629602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f>+'APR-JUN 2022'!D45+'JAN-MAR 2022'!D45+'JUL-SEP 2021'!D45+'OCT-DEC 2021'!D45</f>
        <v>6423.2000000000007</v>
      </c>
      <c r="E45" s="47">
        <f t="shared" si="55"/>
        <v>6.0830365936813402E-2</v>
      </c>
      <c r="F45" s="44">
        <f>+'APR-JUN 2022'!F45+'JAN-MAR 2022'!F45+'JUL-SEP 2021'!F45+'OCT-DEC 2021'!F45</f>
        <v>538.01</v>
      </c>
      <c r="G45" s="47">
        <f t="shared" si="56"/>
        <v>2.3292492856524374E-2</v>
      </c>
      <c r="H45" s="44">
        <f t="shared" si="57"/>
        <v>6961.2100000000009</v>
      </c>
      <c r="I45" s="48">
        <f t="shared" si="58"/>
        <v>5.4092858807988198E-2</v>
      </c>
      <c r="J45" s="43">
        <f>+'APR-JUN 2022'!J45+'JAN-MAR 2022'!J45+'JUL-SEP 2021'!J45+'OCT-DEC 2021'!J45</f>
        <v>237293.82</v>
      </c>
      <c r="K45" s="47">
        <f t="shared" si="59"/>
        <v>0.77619800270188055</v>
      </c>
      <c r="L45" s="44">
        <f>+'APR-JUN 2022'!L45+'JAN-MAR 2022'!L45+'JUL-SEP 2021'!L45+'OCT-DEC 2021'!L45</f>
        <v>314714.23</v>
      </c>
      <c r="M45" s="47">
        <f t="shared" si="60"/>
        <v>1.1954320757870427</v>
      </c>
      <c r="N45" s="44">
        <f t="shared" si="61"/>
        <v>552008.05000000005</v>
      </c>
      <c r="O45" s="48">
        <f t="shared" si="62"/>
        <v>0.97017638674322515</v>
      </c>
      <c r="P45" s="137">
        <f t="shared" si="63"/>
        <v>243717.02000000002</v>
      </c>
      <c r="Q45" s="138">
        <f t="shared" si="64"/>
        <v>315252.24</v>
      </c>
      <c r="R45" s="139">
        <f t="shared" si="65"/>
        <v>558969.26</v>
      </c>
      <c r="S45" s="39"/>
      <c r="T45" s="43">
        <f>+'APR-JUN 2022'!T45+'JAN-MAR 2022'!T45+'JUL-SEP 2021'!T45+'OCT-DEC 2021'!T45</f>
        <v>385036.43300370843</v>
      </c>
      <c r="U45" s="47">
        <f t="shared" si="66"/>
        <v>2.0322942325448166</v>
      </c>
      <c r="V45" s="44">
        <f>+'APR-JUN 2022'!V45+'JAN-MAR 2022'!V45+'JUL-SEP 2021'!V45+'OCT-DEC 2021'!V45</f>
        <v>208877.30173939193</v>
      </c>
      <c r="W45" s="47">
        <f t="shared" si="67"/>
        <v>4.5531836891420587</v>
      </c>
      <c r="X45" s="44">
        <f t="shared" si="68"/>
        <v>593913.73474310036</v>
      </c>
      <c r="Y45" s="48">
        <f t="shared" si="69"/>
        <v>2.523705604558204</v>
      </c>
      <c r="Z45" s="46">
        <f>+'APR-JUN 2022'!Z45+'JAN-MAR 2022'!Z45+'JUL-SEP 2021'!Z45+'OCT-DEC 2021'!Z45</f>
        <v>665058.96059946343</v>
      </c>
      <c r="AA45" s="47">
        <f t="shared" si="70"/>
        <v>0.70199069084480881</v>
      </c>
      <c r="AB45" s="44">
        <f>+'APR-JUN 2022'!AB45+'JAN-MAR 2022'!AB45+'JUL-SEP 2021'!AB45+'OCT-DEC 2021'!AB45</f>
        <v>199334.64146957721</v>
      </c>
      <c r="AC45" s="47">
        <f t="shared" si="71"/>
        <v>0.55311734558020675</v>
      </c>
      <c r="AD45" s="44">
        <f t="shared" si="72"/>
        <v>864393.60206904064</v>
      </c>
      <c r="AE45" s="48">
        <f t="shared" si="73"/>
        <v>0.66096558126177818</v>
      </c>
      <c r="AF45" s="137">
        <f t="shared" si="74"/>
        <v>1050095.3936031719</v>
      </c>
      <c r="AG45" s="138">
        <f t="shared" si="75"/>
        <v>408211.94320896914</v>
      </c>
      <c r="AH45" s="139">
        <f t="shared" si="76"/>
        <v>1458307.3368121411</v>
      </c>
      <c r="AI45" s="41"/>
      <c r="AJ45" s="43">
        <f>+'OCT-DEC 2021'!AJ45+'JUL-SEP 2021'!AJ45+'JAN-MAR 2022'!AJ45+'APR-JUN 2022'!AJ45</f>
        <v>40443.584574773122</v>
      </c>
      <c r="AK45" s="47">
        <f t="shared" si="77"/>
        <v>0.64155432383840616</v>
      </c>
      <c r="AL45" s="44">
        <f>+'OCT-DEC 2021'!AL45+'JUL-SEP 2021'!AL45+'JAN-MAR 2022'!AL45+'APR-JUN 2022'!AL45</f>
        <v>50192.51137538984</v>
      </c>
      <c r="AM45" s="47">
        <f t="shared" si="78"/>
        <v>2.8902747538517701</v>
      </c>
      <c r="AN45" s="44">
        <f t="shared" si="79"/>
        <v>90636.09595016297</v>
      </c>
      <c r="AO45" s="48">
        <f t="shared" si="80"/>
        <v>1.1272305045663629</v>
      </c>
      <c r="AP45" s="46">
        <f>+'OCT-DEC 2021'!AP45+'JUL-SEP 2021'!AP45+'JAN-MAR 2022'!AP45+'APR-JUN 2022'!AP45</f>
        <v>101836.60960976247</v>
      </c>
      <c r="AQ45" s="47">
        <f t="shared" si="81"/>
        <v>0.72000883503558077</v>
      </c>
      <c r="AR45" s="44">
        <f>+'OCT-DEC 2021'!AR45+'JUL-SEP 2021'!AR45+'JAN-MAR 2022'!AR45+'APR-JUN 2022'!AR45</f>
        <v>62807.613489459472</v>
      </c>
      <c r="AS45" s="47">
        <f t="shared" si="82"/>
        <v>0.45592384881902071</v>
      </c>
      <c r="AT45" s="44">
        <f t="shared" si="83"/>
        <v>164644.22309922194</v>
      </c>
      <c r="AU45" s="48">
        <f t="shared" si="84"/>
        <v>0.58970627585261282</v>
      </c>
      <c r="AV45" s="137">
        <f t="shared" si="85"/>
        <v>142280.19418453559</v>
      </c>
      <c r="AW45" s="138">
        <f t="shared" si="86"/>
        <v>113000.12486484932</v>
      </c>
      <c r="AX45" s="139">
        <f t="shared" si="87"/>
        <v>255280.31904938491</v>
      </c>
      <c r="AY45" s="41"/>
      <c r="AZ45" s="43">
        <f>+'OCT-DEC 2021'!AZ45+'JUL-SEP 2021'!AZ45+'JAN-MAR 2022'!AZ45+'APR-JUN 2022'!AZ45</f>
        <v>314932.81336703181</v>
      </c>
      <c r="BA45" s="47">
        <f t="shared" si="88"/>
        <v>2.8699133681474795</v>
      </c>
      <c r="BB45" s="44">
        <f>+'OCT-DEC 2021'!BB45+'JUL-SEP 2021'!BB45+'JAN-MAR 2022'!BB45+'APR-JUN 2022'!BB45</f>
        <v>193482.88631693879</v>
      </c>
      <c r="BC45" s="47">
        <v>22.634215705524554</v>
      </c>
      <c r="BD45" s="44">
        <f t="shared" si="90"/>
        <v>508415.6996839706</v>
      </c>
      <c r="BE45" s="48">
        <v>6.6298407477189985</v>
      </c>
      <c r="BF45" s="46">
        <f>+'OCT-DEC 2021'!BF45+'JUL-SEP 2021'!BF45+'JAN-MAR 2022'!BF45+'APR-JUN 2022'!BF45</f>
        <v>827410.99006851658</v>
      </c>
      <c r="BG45" s="47">
        <v>1.6247441262185349</v>
      </c>
      <c r="BH45" s="44">
        <f>+'OCT-DEC 2021'!BH45+'JUL-SEP 2021'!BH45+'JAN-MAR 2022'!BH45+'APR-JUN 2022'!BH45</f>
        <v>596278.6287280356</v>
      </c>
      <c r="BI45" s="47">
        <v>6.7252455330693328</v>
      </c>
      <c r="BJ45" s="44">
        <f t="shared" si="94"/>
        <v>1423689.6187965521</v>
      </c>
      <c r="BK45" s="48">
        <v>3.0424944958971372</v>
      </c>
      <c r="BL45" s="137">
        <f t="shared" si="96"/>
        <v>1142343.8034355484</v>
      </c>
      <c r="BM45" s="138">
        <f t="shared" si="97"/>
        <v>789761.5150449744</v>
      </c>
      <c r="BN45" s="139">
        <f t="shared" si="98"/>
        <v>1932105.3184805228</v>
      </c>
      <c r="BO45" s="41"/>
      <c r="BP45" s="43">
        <f>+'OCT-DEC 2021'!BP45+'JUL-SEP 2021'!BP45+'JAN-MAR 2022'!BP45+'APR-JUN 2022'!BP45</f>
        <v>50813.613577196869</v>
      </c>
      <c r="BQ45" s="47">
        <v>0.5101455376827686</v>
      </c>
      <c r="BR45" s="44">
        <f>+'OCT-DEC 2021'!BR45+'JUL-SEP 2021'!BR45+'JAN-MAR 2022'!BR45+'APR-JUN 2022'!BR45</f>
        <v>29130.791644785022</v>
      </c>
      <c r="BS45" s="47">
        <v>2.5269069298298654</v>
      </c>
      <c r="BT45" s="44">
        <f t="shared" si="101"/>
        <v>79944.405221981899</v>
      </c>
      <c r="BU45" s="48">
        <v>0.75880586824328866</v>
      </c>
      <c r="BV45" s="46">
        <f>+'OCT-DEC 2021'!BV45+'JUL-SEP 2021'!BV45+'JAN-MAR 2022'!BV45+'APR-JUN 2022'!BV45</f>
        <v>133772.07281164089</v>
      </c>
      <c r="BW45" s="47">
        <f t="shared" si="103"/>
        <v>0.49848921321250167</v>
      </c>
      <c r="BX45" s="44">
        <f>+'OCT-DEC 2021'!BX45+'JUL-SEP 2021'!BX45+'JAN-MAR 2022'!BX45+'APR-JUN 2022'!BX45</f>
        <v>68860.294863854739</v>
      </c>
      <c r="BY45" s="47">
        <f t="shared" si="104"/>
        <v>0.40450852286206318</v>
      </c>
      <c r="BZ45" s="44">
        <f t="shared" si="105"/>
        <v>202632.36767549563</v>
      </c>
      <c r="CA45" s="48">
        <f t="shared" si="106"/>
        <v>0.46201179623540056</v>
      </c>
      <c r="CB45" s="137">
        <f t="shared" si="107"/>
        <v>184585.68638883776</v>
      </c>
      <c r="CC45" s="138">
        <f t="shared" si="108"/>
        <v>97991.086508639768</v>
      </c>
      <c r="CD45" s="139">
        <f t="shared" si="109"/>
        <v>282576.77289747749</v>
      </c>
      <c r="CE45" s="41"/>
      <c r="CF45" s="43">
        <f>+'OCT-DEC 2021'!CF45+'JUL-SEP 2021'!CF45+'JAN-MAR 2022'!CF45+'APR-JUN 2022'!CF45</f>
        <v>637972.11823648156</v>
      </c>
      <c r="CG45" s="47">
        <f t="shared" si="110"/>
        <v>5.0940778217192992</v>
      </c>
      <c r="CH45" s="44">
        <f>+'OCT-DEC 2021'!CH45+'JUL-SEP 2021'!CH45+'JAN-MAR 2022'!CH45+'APR-JUN 2022'!CH45</f>
        <v>55032.055169719861</v>
      </c>
      <c r="CI45" s="47">
        <f t="shared" si="111"/>
        <v>2.5469549298708687</v>
      </c>
      <c r="CJ45" s="44">
        <f t="shared" si="112"/>
        <v>693004.17340620141</v>
      </c>
      <c r="CK45" s="48">
        <f t="shared" si="113"/>
        <v>4.7192902271524497</v>
      </c>
      <c r="CL45" s="46">
        <f>+'OCT-DEC 2021'!CL45+'JUL-SEP 2021'!CL45+'JAN-MAR 2022'!CL45+'APR-JUN 2022'!CL45</f>
        <v>313207.36048662383</v>
      </c>
      <c r="CM45" s="47">
        <f t="shared" si="114"/>
        <v>0.58364411307862019</v>
      </c>
      <c r="CN45" s="44">
        <f>+'OCT-DEC 2021'!CN45+'JUL-SEP 2021'!CN45+'JAN-MAR 2022'!CN45+'APR-JUN 2022'!CN45</f>
        <v>75179.609530829315</v>
      </c>
      <c r="CO45" s="47">
        <f t="shared" si="115"/>
        <v>0.23404908746168218</v>
      </c>
      <c r="CP45" s="44">
        <f t="shared" si="116"/>
        <v>388386.97001745313</v>
      </c>
      <c r="CQ45" s="48">
        <f t="shared" si="117"/>
        <v>0.45274250632095103</v>
      </c>
      <c r="CR45" s="137">
        <f t="shared" si="118"/>
        <v>951179.47872310539</v>
      </c>
      <c r="CS45" s="138">
        <f t="shared" si="119"/>
        <v>130211.66470054918</v>
      </c>
      <c r="CT45" s="139">
        <f t="shared" si="120"/>
        <v>1081391.1434236546</v>
      </c>
      <c r="CU45" s="41"/>
      <c r="CV45" s="46">
        <f t="shared" si="121"/>
        <v>1435621.7627591919</v>
      </c>
      <c r="CW45" s="47">
        <f t="shared" si="122"/>
        <v>2.1118389206766017</v>
      </c>
      <c r="CX45" s="47">
        <f t="shared" si="123"/>
        <v>537253.55624622549</v>
      </c>
      <c r="CY45" s="47">
        <f t="shared" si="124"/>
        <v>3.5713335078022101</v>
      </c>
      <c r="CZ45" s="44">
        <f t="shared" si="125"/>
        <v>1972875.3190054174</v>
      </c>
      <c r="DA45" s="48">
        <f t="shared" si="126"/>
        <v>2.3762939985515104</v>
      </c>
      <c r="DB45" s="46">
        <f t="shared" si="127"/>
        <v>2278579.8135760073</v>
      </c>
      <c r="DC45" s="47">
        <f t="shared" si="128"/>
        <v>0.81975952892586923</v>
      </c>
      <c r="DD45" s="44">
        <f t="shared" si="129"/>
        <v>1317175.0180817565</v>
      </c>
      <c r="DE45" s="47">
        <f t="shared" si="130"/>
        <v>0.86687333161018687</v>
      </c>
      <c r="DF45" s="44">
        <f t="shared" si="131"/>
        <v>3595754.8316577636</v>
      </c>
      <c r="DG45" s="48">
        <f t="shared" si="132"/>
        <v>0.83641151080681153</v>
      </c>
      <c r="DH45" s="174"/>
      <c r="DI45" s="187" t="s">
        <v>61</v>
      </c>
      <c r="DJ45" s="46">
        <f t="shared" si="133"/>
        <v>1972875.3190054174</v>
      </c>
      <c r="DK45" s="44">
        <f t="shared" si="134"/>
        <v>3595754.8316577636</v>
      </c>
      <c r="DL45" s="45">
        <f t="shared" si="135"/>
        <v>5568630.1506631812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f>+'APR-JUN 2022'!D46+'JAN-MAR 2022'!D46+'JUL-SEP 2021'!D46+'OCT-DEC 2021'!D46</f>
        <v>0</v>
      </c>
      <c r="E46" s="47">
        <f t="shared" si="55"/>
        <v>0</v>
      </c>
      <c r="F46" s="44">
        <f>+'APR-JUN 2022'!F46+'JAN-MAR 2022'!F46+'JUL-SEP 2021'!F46+'OCT-DEC 2021'!F46</f>
        <v>0</v>
      </c>
      <c r="G46" s="47">
        <f t="shared" si="56"/>
        <v>0</v>
      </c>
      <c r="H46" s="44">
        <f t="shared" si="57"/>
        <v>0</v>
      </c>
      <c r="I46" s="48">
        <f t="shared" si="58"/>
        <v>0</v>
      </c>
      <c r="J46" s="43">
        <f>+'APR-JUN 2022'!J46+'JAN-MAR 2022'!J46+'JUL-SEP 2021'!J46+'OCT-DEC 2021'!J46</f>
        <v>0</v>
      </c>
      <c r="K46" s="47">
        <f t="shared" si="59"/>
        <v>0</v>
      </c>
      <c r="L46" s="44">
        <f>+'APR-JUN 2022'!L46+'JAN-MAR 2022'!L46+'JUL-SEP 2021'!L46+'OCT-DEC 2021'!L46</f>
        <v>0</v>
      </c>
      <c r="M46" s="47">
        <f t="shared" si="60"/>
        <v>0</v>
      </c>
      <c r="N46" s="44">
        <f t="shared" si="61"/>
        <v>0</v>
      </c>
      <c r="O46" s="48">
        <f t="shared" si="62"/>
        <v>0</v>
      </c>
      <c r="P46" s="137">
        <f t="shared" si="63"/>
        <v>0</v>
      </c>
      <c r="Q46" s="138">
        <f t="shared" si="64"/>
        <v>0</v>
      </c>
      <c r="R46" s="139">
        <f t="shared" si="65"/>
        <v>0</v>
      </c>
      <c r="S46" s="39"/>
      <c r="T46" s="43">
        <f>+'APR-JUN 2022'!T46+'JAN-MAR 2022'!T46+'JUL-SEP 2021'!T46+'OCT-DEC 2021'!T46</f>
        <v>51440963.893880464</v>
      </c>
      <c r="U46" s="47">
        <f t="shared" si="66"/>
        <v>271.51501852052667</v>
      </c>
      <c r="V46" s="44">
        <f>+'APR-JUN 2022'!V46+'JAN-MAR 2022'!V46+'JUL-SEP 2021'!V46+'OCT-DEC 2021'!V46</f>
        <v>2264280.2970791981</v>
      </c>
      <c r="W46" s="47">
        <f t="shared" si="67"/>
        <v>49.357608655677339</v>
      </c>
      <c r="X46" s="44">
        <f t="shared" si="68"/>
        <v>53705244.190959662</v>
      </c>
      <c r="Y46" s="48">
        <f t="shared" si="69"/>
        <v>228.20860645278481</v>
      </c>
      <c r="Z46" s="46">
        <f>+'APR-JUN 2022'!Z46+'JAN-MAR 2022'!Z46+'JUL-SEP 2021'!Z46+'OCT-DEC 2021'!Z46</f>
        <v>0</v>
      </c>
      <c r="AA46" s="47">
        <f t="shared" si="70"/>
        <v>0</v>
      </c>
      <c r="AB46" s="44">
        <f>+'APR-JUN 2022'!AB46+'JAN-MAR 2022'!AB46+'JUL-SEP 2021'!AB46+'OCT-DEC 2021'!AB46</f>
        <v>0</v>
      </c>
      <c r="AC46" s="47">
        <f t="shared" si="71"/>
        <v>0</v>
      </c>
      <c r="AD46" s="44">
        <f t="shared" si="72"/>
        <v>0</v>
      </c>
      <c r="AE46" s="48">
        <f t="shared" si="73"/>
        <v>0</v>
      </c>
      <c r="AF46" s="137">
        <f t="shared" si="74"/>
        <v>51440963.893880464</v>
      </c>
      <c r="AG46" s="138">
        <f t="shared" si="75"/>
        <v>2264280.2970791981</v>
      </c>
      <c r="AH46" s="139">
        <f t="shared" si="76"/>
        <v>53705244.190959662</v>
      </c>
      <c r="AI46" s="41"/>
      <c r="AJ46" s="43">
        <f>+'OCT-DEC 2021'!AJ46+'JUL-SEP 2021'!AJ46+'JAN-MAR 2022'!AJ46+'APR-JUN 2022'!AJ46</f>
        <v>7175816.2153896987</v>
      </c>
      <c r="AK46" s="47">
        <f t="shared" si="77"/>
        <v>113.82957194463354</v>
      </c>
      <c r="AL46" s="44">
        <f>+'OCT-DEC 2021'!AL46+'JUL-SEP 2021'!AL46+'JAN-MAR 2022'!AL46+'APR-JUN 2022'!AL46</f>
        <v>370809.72181486152</v>
      </c>
      <c r="AM46" s="47">
        <f t="shared" si="78"/>
        <v>21.352627076751212</v>
      </c>
      <c r="AN46" s="44">
        <f t="shared" si="79"/>
        <v>7546625.9372045603</v>
      </c>
      <c r="AO46" s="48">
        <f t="shared" si="80"/>
        <v>93.856502465046887</v>
      </c>
      <c r="AP46" s="46">
        <f>+'OCT-DEC 2021'!AP46+'JUL-SEP 2021'!AP46+'JAN-MAR 2022'!AP46+'APR-JUN 2022'!AP46</f>
        <v>0</v>
      </c>
      <c r="AQ46" s="47">
        <f t="shared" si="81"/>
        <v>0</v>
      </c>
      <c r="AR46" s="44">
        <f>+'OCT-DEC 2021'!AR46+'JUL-SEP 2021'!AR46+'JAN-MAR 2022'!AR46+'APR-JUN 2022'!AR46</f>
        <v>0</v>
      </c>
      <c r="AS46" s="47">
        <f t="shared" si="82"/>
        <v>0</v>
      </c>
      <c r="AT46" s="44">
        <f t="shared" si="83"/>
        <v>0</v>
      </c>
      <c r="AU46" s="48">
        <f t="shared" si="84"/>
        <v>0</v>
      </c>
      <c r="AV46" s="137">
        <f t="shared" si="85"/>
        <v>7175816.2153896987</v>
      </c>
      <c r="AW46" s="138">
        <f t="shared" si="86"/>
        <v>370809.72181486152</v>
      </c>
      <c r="AX46" s="139">
        <f t="shared" si="87"/>
        <v>7546625.9372045603</v>
      </c>
      <c r="AY46" s="41"/>
      <c r="AZ46" s="43">
        <f>+'OCT-DEC 2021'!AZ46+'JUL-SEP 2021'!AZ46+'JAN-MAR 2022'!AZ46+'APR-JUN 2022'!AZ46</f>
        <v>14219744.497968551</v>
      </c>
      <c r="BA46" s="47">
        <f t="shared" si="88"/>
        <v>129.58139988671493</v>
      </c>
      <c r="BB46" s="44">
        <f>+'OCT-DEC 2021'!BB46+'JUL-SEP 2021'!BB46+'JAN-MAR 2022'!BB46+'APR-JUN 2022'!BB46</f>
        <v>0</v>
      </c>
      <c r="BC46" s="47">
        <v>0</v>
      </c>
      <c r="BD46" s="44">
        <f t="shared" si="90"/>
        <v>14219744.497968551</v>
      </c>
      <c r="BE46" s="48">
        <v>122.06418622946738</v>
      </c>
      <c r="BF46" s="46">
        <f>+'OCT-DEC 2021'!BF46+'JUL-SEP 2021'!BF46+'JAN-MAR 2022'!BF46+'APR-JUN 2022'!BF46</f>
        <v>0</v>
      </c>
      <c r="BG46" s="47">
        <v>0</v>
      </c>
      <c r="BH46" s="44">
        <f>+'OCT-DEC 2021'!BH46+'JUL-SEP 2021'!BH46+'JAN-MAR 2022'!BH46+'APR-JUN 2022'!BH46</f>
        <v>0</v>
      </c>
      <c r="BI46" s="47">
        <v>0</v>
      </c>
      <c r="BJ46" s="44">
        <f t="shared" si="94"/>
        <v>0</v>
      </c>
      <c r="BK46" s="48">
        <v>0</v>
      </c>
      <c r="BL46" s="137">
        <f t="shared" si="96"/>
        <v>14219744.497968551</v>
      </c>
      <c r="BM46" s="138">
        <f t="shared" si="97"/>
        <v>0</v>
      </c>
      <c r="BN46" s="139">
        <f t="shared" si="98"/>
        <v>14219744.497968551</v>
      </c>
      <c r="BO46" s="41"/>
      <c r="BP46" s="43">
        <f>+'OCT-DEC 2021'!BP46+'JUL-SEP 2021'!BP46+'JAN-MAR 2022'!BP46+'APR-JUN 2022'!BP46</f>
        <v>15777684.882092368</v>
      </c>
      <c r="BQ46" s="47">
        <v>154.51862162360962</v>
      </c>
      <c r="BR46" s="44">
        <f>+'OCT-DEC 2021'!BR46+'JUL-SEP 2021'!BR46+'JAN-MAR 2022'!BR46+'APR-JUN 2022'!BR46</f>
        <v>0</v>
      </c>
      <c r="BS46" s="47">
        <v>0</v>
      </c>
      <c r="BT46" s="44">
        <f t="shared" si="101"/>
        <v>15777684.882092368</v>
      </c>
      <c r="BU46" s="48">
        <v>135.46696202704379</v>
      </c>
      <c r="BV46" s="46">
        <f>+'OCT-DEC 2021'!BV46+'JUL-SEP 2021'!BV46+'JAN-MAR 2022'!BV46+'APR-JUN 2022'!BV46</f>
        <v>0</v>
      </c>
      <c r="BW46" s="47">
        <f t="shared" si="103"/>
        <v>0</v>
      </c>
      <c r="BX46" s="44">
        <f>+'OCT-DEC 2021'!BX46+'JUL-SEP 2021'!BX46+'JAN-MAR 2022'!BX46+'APR-JUN 2022'!BX46</f>
        <v>0</v>
      </c>
      <c r="BY46" s="47">
        <f t="shared" si="104"/>
        <v>0</v>
      </c>
      <c r="BZ46" s="44">
        <f t="shared" si="105"/>
        <v>0</v>
      </c>
      <c r="CA46" s="48">
        <f t="shared" si="106"/>
        <v>0</v>
      </c>
      <c r="CB46" s="137">
        <f t="shared" si="107"/>
        <v>15777684.882092368</v>
      </c>
      <c r="CC46" s="138">
        <f t="shared" si="108"/>
        <v>0</v>
      </c>
      <c r="CD46" s="139">
        <f t="shared" si="109"/>
        <v>15777684.882092368</v>
      </c>
      <c r="CE46" s="41"/>
      <c r="CF46" s="43">
        <f>+'OCT-DEC 2021'!CF46+'JUL-SEP 2021'!CF46+'JAN-MAR 2022'!CF46+'APR-JUN 2022'!CF46</f>
        <v>14275055.880215852</v>
      </c>
      <c r="CG46" s="47">
        <f t="shared" si="110"/>
        <v>113.98342260508673</v>
      </c>
      <c r="CH46" s="44">
        <f>+'OCT-DEC 2021'!CH46+'JUL-SEP 2021'!CH46+'JAN-MAR 2022'!CH46+'APR-JUN 2022'!CH46</f>
        <v>747583.13127508108</v>
      </c>
      <c r="CI46" s="47">
        <f t="shared" si="111"/>
        <v>34.599117474664745</v>
      </c>
      <c r="CJ46" s="44">
        <f t="shared" si="112"/>
        <v>15022639.011490934</v>
      </c>
      <c r="CK46" s="48">
        <f t="shared" si="113"/>
        <v>102.30269339433372</v>
      </c>
      <c r="CL46" s="46">
        <f>+'OCT-DEC 2021'!CL46+'JUL-SEP 2021'!CL46+'JAN-MAR 2022'!CL46+'APR-JUN 2022'!CL46</f>
        <v>0</v>
      </c>
      <c r="CM46" s="47">
        <f t="shared" si="114"/>
        <v>0</v>
      </c>
      <c r="CN46" s="44">
        <f>+'OCT-DEC 2021'!CN46+'JUL-SEP 2021'!CN46+'JAN-MAR 2022'!CN46+'APR-JUN 2022'!CN46</f>
        <v>0</v>
      </c>
      <c r="CO46" s="47">
        <f t="shared" si="115"/>
        <v>0</v>
      </c>
      <c r="CP46" s="44">
        <f t="shared" si="116"/>
        <v>0</v>
      </c>
      <c r="CQ46" s="48">
        <f t="shared" si="117"/>
        <v>0</v>
      </c>
      <c r="CR46" s="137">
        <f t="shared" si="118"/>
        <v>14275055.880215852</v>
      </c>
      <c r="CS46" s="138">
        <f t="shared" si="119"/>
        <v>747583.13127508108</v>
      </c>
      <c r="CT46" s="139">
        <f t="shared" si="120"/>
        <v>15022639.011490934</v>
      </c>
      <c r="CU46" s="41"/>
      <c r="CV46" s="46">
        <f t="shared" si="121"/>
        <v>102889265.36954693</v>
      </c>
      <c r="CW46" s="47">
        <f t="shared" si="122"/>
        <v>151.3529264906243</v>
      </c>
      <c r="CX46" s="47">
        <f t="shared" si="123"/>
        <v>3382673.1501691407</v>
      </c>
      <c r="CY46" s="47">
        <f t="shared" si="124"/>
        <v>22.485945093689239</v>
      </c>
      <c r="CZ46" s="44">
        <f t="shared" si="125"/>
        <v>106271938.51971607</v>
      </c>
      <c r="DA46" s="48">
        <f t="shared" si="126"/>
        <v>128.00270107598365</v>
      </c>
      <c r="DB46" s="46">
        <f t="shared" si="127"/>
        <v>0</v>
      </c>
      <c r="DC46" s="47">
        <f t="shared" si="128"/>
        <v>0</v>
      </c>
      <c r="DD46" s="44">
        <f t="shared" si="129"/>
        <v>0</v>
      </c>
      <c r="DE46" s="47">
        <f t="shared" si="130"/>
        <v>0</v>
      </c>
      <c r="DF46" s="44">
        <f t="shared" si="131"/>
        <v>0</v>
      </c>
      <c r="DG46" s="48">
        <f t="shared" si="132"/>
        <v>0</v>
      </c>
      <c r="DH46" s="174"/>
      <c r="DI46" s="187" t="s">
        <v>47</v>
      </c>
      <c r="DJ46" s="46">
        <f t="shared" si="133"/>
        <v>106271938.51971607</v>
      </c>
      <c r="DK46" s="44">
        <f t="shared" si="134"/>
        <v>0</v>
      </c>
      <c r="DL46" s="45">
        <f t="shared" si="135"/>
        <v>106271938.51971607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f>+'APR-JUN 2022'!D47+'JAN-MAR 2022'!D47+'JUL-SEP 2021'!D47+'OCT-DEC 2021'!D47</f>
        <v>0</v>
      </c>
      <c r="E47" s="47">
        <f t="shared" si="55"/>
        <v>0</v>
      </c>
      <c r="F47" s="44">
        <f>+'APR-JUN 2022'!F47+'JAN-MAR 2022'!F47+'JUL-SEP 2021'!F47+'OCT-DEC 2021'!F47</f>
        <v>0</v>
      </c>
      <c r="G47" s="47">
        <f t="shared" si="56"/>
        <v>0</v>
      </c>
      <c r="H47" s="44">
        <f t="shared" si="57"/>
        <v>0</v>
      </c>
      <c r="I47" s="48">
        <f t="shared" si="58"/>
        <v>0</v>
      </c>
      <c r="J47" s="43">
        <f>+'APR-JUN 2022'!J47+'JAN-MAR 2022'!J47+'JUL-SEP 2021'!J47+'OCT-DEC 2021'!J47</f>
        <v>0</v>
      </c>
      <c r="K47" s="47">
        <f t="shared" si="59"/>
        <v>0</v>
      </c>
      <c r="L47" s="44">
        <f>+'APR-JUN 2022'!L47+'JAN-MAR 2022'!L47+'JUL-SEP 2021'!L47+'OCT-DEC 2021'!L47</f>
        <v>0</v>
      </c>
      <c r="M47" s="47">
        <f t="shared" si="60"/>
        <v>0</v>
      </c>
      <c r="N47" s="44">
        <f t="shared" si="61"/>
        <v>0</v>
      </c>
      <c r="O47" s="48">
        <f t="shared" si="62"/>
        <v>0</v>
      </c>
      <c r="P47" s="137">
        <f t="shared" si="63"/>
        <v>0</v>
      </c>
      <c r="Q47" s="138">
        <f t="shared" si="64"/>
        <v>0</v>
      </c>
      <c r="R47" s="139">
        <f t="shared" si="65"/>
        <v>0</v>
      </c>
      <c r="S47" s="39"/>
      <c r="T47" s="43">
        <f>+'APR-JUN 2022'!T47+'JAN-MAR 2022'!T47+'JUL-SEP 2021'!T47+'OCT-DEC 2021'!T47</f>
        <v>5413716.6373339677</v>
      </c>
      <c r="U47" s="47">
        <f t="shared" si="66"/>
        <v>28.574607895818978</v>
      </c>
      <c r="V47" s="44">
        <f>+'APR-JUN 2022'!V47+'JAN-MAR 2022'!V47+'JUL-SEP 2021'!V47+'OCT-DEC 2021'!V47</f>
        <v>0</v>
      </c>
      <c r="W47" s="47">
        <f t="shared" si="67"/>
        <v>0</v>
      </c>
      <c r="X47" s="44">
        <f t="shared" si="68"/>
        <v>5413716.6373339677</v>
      </c>
      <c r="Y47" s="48">
        <f t="shared" si="69"/>
        <v>23.004396463468805</v>
      </c>
      <c r="Z47" s="46">
        <f>+'APR-JUN 2022'!Z47+'JAN-MAR 2022'!Z47+'JUL-SEP 2021'!Z47+'OCT-DEC 2021'!Z47</f>
        <v>0</v>
      </c>
      <c r="AA47" s="47">
        <f t="shared" si="70"/>
        <v>0</v>
      </c>
      <c r="AB47" s="44">
        <f>+'APR-JUN 2022'!AB47+'JAN-MAR 2022'!AB47+'JUL-SEP 2021'!AB47+'OCT-DEC 2021'!AB47</f>
        <v>0</v>
      </c>
      <c r="AC47" s="47">
        <f t="shared" si="71"/>
        <v>0</v>
      </c>
      <c r="AD47" s="44">
        <f t="shared" si="72"/>
        <v>0</v>
      </c>
      <c r="AE47" s="48">
        <f t="shared" si="73"/>
        <v>0</v>
      </c>
      <c r="AF47" s="137">
        <f t="shared" si="74"/>
        <v>5413716.6373339677</v>
      </c>
      <c r="AG47" s="138">
        <f t="shared" si="75"/>
        <v>0</v>
      </c>
      <c r="AH47" s="139">
        <f t="shared" si="76"/>
        <v>5413716.6373339677</v>
      </c>
      <c r="AI47" s="41"/>
      <c r="AJ47" s="43">
        <f>+'OCT-DEC 2021'!AJ47+'JUL-SEP 2021'!AJ47+'JAN-MAR 2022'!AJ47+'APR-JUN 2022'!AJ47</f>
        <v>1274615.754974565</v>
      </c>
      <c r="AK47" s="47">
        <f t="shared" si="77"/>
        <v>20.219158549723428</v>
      </c>
      <c r="AL47" s="44">
        <f>+'OCT-DEC 2021'!AL47+'JUL-SEP 2021'!AL47+'JAN-MAR 2022'!AL47+'APR-JUN 2022'!AL47</f>
        <v>84109.666259177786</v>
      </c>
      <c r="AM47" s="47">
        <f t="shared" si="78"/>
        <v>4.8433528883552794</v>
      </c>
      <c r="AN47" s="44">
        <f t="shared" si="79"/>
        <v>1358725.4212337427</v>
      </c>
      <c r="AO47" s="48">
        <f t="shared" si="80"/>
        <v>16.898308848018093</v>
      </c>
      <c r="AP47" s="46">
        <f>+'OCT-DEC 2021'!AP47+'JUL-SEP 2021'!AP47+'JAN-MAR 2022'!AP47+'APR-JUN 2022'!AP47</f>
        <v>0</v>
      </c>
      <c r="AQ47" s="47">
        <f t="shared" si="81"/>
        <v>0</v>
      </c>
      <c r="AR47" s="44">
        <f>+'OCT-DEC 2021'!AR47+'JUL-SEP 2021'!AR47+'JAN-MAR 2022'!AR47+'APR-JUN 2022'!AR47</f>
        <v>0</v>
      </c>
      <c r="AS47" s="47">
        <f t="shared" si="82"/>
        <v>0</v>
      </c>
      <c r="AT47" s="44">
        <f t="shared" si="83"/>
        <v>0</v>
      </c>
      <c r="AU47" s="48">
        <f t="shared" si="84"/>
        <v>0</v>
      </c>
      <c r="AV47" s="137">
        <f t="shared" si="85"/>
        <v>1274615.754974565</v>
      </c>
      <c r="AW47" s="138">
        <f t="shared" si="86"/>
        <v>84109.666259177786</v>
      </c>
      <c r="AX47" s="139">
        <f t="shared" si="87"/>
        <v>1358725.4212337427</v>
      </c>
      <c r="AY47" s="41"/>
      <c r="AZ47" s="43">
        <f>+'OCT-DEC 2021'!AZ47+'JUL-SEP 2021'!AZ47+'JAN-MAR 2022'!AZ47+'APR-JUN 2022'!AZ47</f>
        <v>1547135.4101377309</v>
      </c>
      <c r="BA47" s="47">
        <f t="shared" si="88"/>
        <v>14.098704255100705</v>
      </c>
      <c r="BB47" s="44">
        <f>+'OCT-DEC 2021'!BB47+'JUL-SEP 2021'!BB47+'JAN-MAR 2022'!BB47+'APR-JUN 2022'!BB47</f>
        <v>0</v>
      </c>
      <c r="BC47" s="47">
        <v>0</v>
      </c>
      <c r="BD47" s="44">
        <f t="shared" si="90"/>
        <v>1547135.4101377309</v>
      </c>
      <c r="BE47" s="48">
        <v>12.285214634016819</v>
      </c>
      <c r="BF47" s="46">
        <f>+'OCT-DEC 2021'!BF47+'JUL-SEP 2021'!BF47+'JAN-MAR 2022'!BF47+'APR-JUN 2022'!BF47</f>
        <v>0</v>
      </c>
      <c r="BG47" s="47">
        <v>0</v>
      </c>
      <c r="BH47" s="44">
        <f>+'OCT-DEC 2021'!BH47+'JUL-SEP 2021'!BH47+'JAN-MAR 2022'!BH47+'APR-JUN 2022'!BH47</f>
        <v>0</v>
      </c>
      <c r="BI47" s="47">
        <v>0</v>
      </c>
      <c r="BJ47" s="44">
        <f t="shared" si="94"/>
        <v>0</v>
      </c>
      <c r="BK47" s="48">
        <v>0</v>
      </c>
      <c r="BL47" s="137">
        <f t="shared" si="96"/>
        <v>1547135.4101377309</v>
      </c>
      <c r="BM47" s="138">
        <f t="shared" si="97"/>
        <v>0</v>
      </c>
      <c r="BN47" s="139">
        <f t="shared" si="98"/>
        <v>1547135.4101377309</v>
      </c>
      <c r="BO47" s="41"/>
      <c r="BP47" s="43">
        <f>+'OCT-DEC 2021'!BP47+'JUL-SEP 2021'!BP47+'JAN-MAR 2022'!BP47+'APR-JUN 2022'!BP47</f>
        <v>2175103.3796151252</v>
      </c>
      <c r="BQ47" s="47">
        <v>21.124579542487965</v>
      </c>
      <c r="BR47" s="44">
        <f>+'OCT-DEC 2021'!BR47+'JUL-SEP 2021'!BR47+'JAN-MAR 2022'!BR47+'APR-JUN 2022'!BR47</f>
        <v>0</v>
      </c>
      <c r="BS47" s="47">
        <v>0</v>
      </c>
      <c r="BT47" s="44">
        <f t="shared" si="101"/>
        <v>2175103.3796151252</v>
      </c>
      <c r="BU47" s="48">
        <v>18.519985388494</v>
      </c>
      <c r="BV47" s="46">
        <f>+'OCT-DEC 2021'!BV47+'JUL-SEP 2021'!BV47+'JAN-MAR 2022'!BV47+'APR-JUN 2022'!BV47</f>
        <v>0</v>
      </c>
      <c r="BW47" s="47">
        <f t="shared" si="103"/>
        <v>0</v>
      </c>
      <c r="BX47" s="44">
        <f>+'OCT-DEC 2021'!BX47+'JUL-SEP 2021'!BX47+'JAN-MAR 2022'!BX47+'APR-JUN 2022'!BX47</f>
        <v>0</v>
      </c>
      <c r="BY47" s="47">
        <f t="shared" si="104"/>
        <v>0</v>
      </c>
      <c r="BZ47" s="44">
        <f t="shared" si="105"/>
        <v>0</v>
      </c>
      <c r="CA47" s="48">
        <f t="shared" si="106"/>
        <v>0</v>
      </c>
      <c r="CB47" s="137">
        <f t="shared" si="107"/>
        <v>2175103.3796151252</v>
      </c>
      <c r="CC47" s="138">
        <f t="shared" si="108"/>
        <v>0</v>
      </c>
      <c r="CD47" s="139">
        <f t="shared" si="109"/>
        <v>2175103.3796151252</v>
      </c>
      <c r="CE47" s="41"/>
      <c r="CF47" s="43">
        <f>+'OCT-DEC 2021'!CF47+'JUL-SEP 2021'!CF47+'JAN-MAR 2022'!CF47+'APR-JUN 2022'!CF47</f>
        <v>2028390.3717280501</v>
      </c>
      <c r="CG47" s="47">
        <f t="shared" si="110"/>
        <v>16.196285246714655</v>
      </c>
      <c r="CH47" s="44">
        <f>+'OCT-DEC 2021'!CH47+'JUL-SEP 2021'!CH47+'JAN-MAR 2022'!CH47+'APR-JUN 2022'!CH47</f>
        <v>108060.98413076348</v>
      </c>
      <c r="CI47" s="47">
        <f t="shared" si="111"/>
        <v>5.0012025792920571</v>
      </c>
      <c r="CJ47" s="44">
        <f t="shared" si="112"/>
        <v>2136451.3558588135</v>
      </c>
      <c r="CK47" s="48">
        <f t="shared" si="113"/>
        <v>14.549023500008945</v>
      </c>
      <c r="CL47" s="46">
        <f>+'OCT-DEC 2021'!CL47+'JUL-SEP 2021'!CL47+'JAN-MAR 2022'!CL47+'APR-JUN 2022'!CL47</f>
        <v>0</v>
      </c>
      <c r="CM47" s="47">
        <f t="shared" si="114"/>
        <v>0</v>
      </c>
      <c r="CN47" s="44">
        <f>+'OCT-DEC 2021'!CN47+'JUL-SEP 2021'!CN47+'JAN-MAR 2022'!CN47+'APR-JUN 2022'!CN47</f>
        <v>0</v>
      </c>
      <c r="CO47" s="47">
        <f t="shared" si="115"/>
        <v>0</v>
      </c>
      <c r="CP47" s="44">
        <f t="shared" si="116"/>
        <v>0</v>
      </c>
      <c r="CQ47" s="48">
        <f t="shared" si="117"/>
        <v>0</v>
      </c>
      <c r="CR47" s="137">
        <f t="shared" si="118"/>
        <v>2028390.3717280501</v>
      </c>
      <c r="CS47" s="138">
        <f t="shared" si="119"/>
        <v>108060.98413076348</v>
      </c>
      <c r="CT47" s="139">
        <f t="shared" si="120"/>
        <v>2136451.3558588135</v>
      </c>
      <c r="CU47" s="41"/>
      <c r="CV47" s="46">
        <f t="shared" si="121"/>
        <v>12438961.553789439</v>
      </c>
      <c r="CW47" s="47">
        <f t="shared" si="122"/>
        <v>18.29805302728526</v>
      </c>
      <c r="CX47" s="47">
        <f t="shared" si="123"/>
        <v>192170.65038994126</v>
      </c>
      <c r="CY47" s="47">
        <f t="shared" si="124"/>
        <v>1.2774331132378853</v>
      </c>
      <c r="CZ47" s="44">
        <f t="shared" si="125"/>
        <v>12631132.20417938</v>
      </c>
      <c r="DA47" s="48">
        <f t="shared" si="126"/>
        <v>15.213978989221543</v>
      </c>
      <c r="DB47" s="46">
        <f t="shared" si="127"/>
        <v>0</v>
      </c>
      <c r="DC47" s="47">
        <f t="shared" si="128"/>
        <v>0</v>
      </c>
      <c r="DD47" s="44">
        <f t="shared" si="129"/>
        <v>0</v>
      </c>
      <c r="DE47" s="47">
        <f t="shared" si="130"/>
        <v>0</v>
      </c>
      <c r="DF47" s="44">
        <f t="shared" si="131"/>
        <v>0</v>
      </c>
      <c r="DG47" s="48">
        <f t="shared" si="132"/>
        <v>0</v>
      </c>
      <c r="DH47" s="174"/>
      <c r="DI47" s="187" t="s">
        <v>40</v>
      </c>
      <c r="DJ47" s="46">
        <f t="shared" si="133"/>
        <v>12631132.20417938</v>
      </c>
      <c r="DK47" s="44">
        <f t="shared" si="134"/>
        <v>0</v>
      </c>
      <c r="DL47" s="45">
        <f t="shared" si="135"/>
        <v>12631132.20417938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f>+'APR-JUN 2022'!D48+'JAN-MAR 2022'!D48+'JUL-SEP 2021'!D48+'OCT-DEC 2021'!D48</f>
        <v>18713242.710000001</v>
      </c>
      <c r="E48" s="47">
        <f t="shared" si="55"/>
        <v>177.22216370558377</v>
      </c>
      <c r="F48" s="44">
        <f>+'APR-JUN 2022'!F48+'JAN-MAR 2022'!F48+'JUL-SEP 2021'!F48+'OCT-DEC 2021'!F48</f>
        <v>9779239.4500000011</v>
      </c>
      <c r="G48" s="47">
        <f t="shared" si="56"/>
        <v>423.38035544202967</v>
      </c>
      <c r="H48" s="44">
        <f t="shared" si="57"/>
        <v>28492482.160000004</v>
      </c>
      <c r="I48" s="48">
        <f t="shared" si="58"/>
        <v>221.40401087885618</v>
      </c>
      <c r="J48" s="43">
        <f>+'APR-JUN 2022'!J48+'JAN-MAR 2022'!J48+'JUL-SEP 2021'!J48+'OCT-DEC 2021'!J48</f>
        <v>14172277.390000001</v>
      </c>
      <c r="K48" s="47">
        <f t="shared" si="59"/>
        <v>46.358111660282688</v>
      </c>
      <c r="L48" s="44">
        <f>+'APR-JUN 2022'!L48+'JAN-MAR 2022'!L48+'JUL-SEP 2021'!L48+'OCT-DEC 2021'!L48</f>
        <v>36142620.079999998</v>
      </c>
      <c r="M48" s="47">
        <f t="shared" si="60"/>
        <v>137.28660234593411</v>
      </c>
      <c r="N48" s="44">
        <f t="shared" si="61"/>
        <v>50314897.469999999</v>
      </c>
      <c r="O48" s="48">
        <f t="shared" si="62"/>
        <v>88.430459350729464</v>
      </c>
      <c r="P48" s="137">
        <f t="shared" si="63"/>
        <v>32885520.100000001</v>
      </c>
      <c r="Q48" s="138">
        <f t="shared" si="64"/>
        <v>45921859.530000001</v>
      </c>
      <c r="R48" s="139">
        <f t="shared" si="65"/>
        <v>78807379.629999995</v>
      </c>
      <c r="S48" s="39"/>
      <c r="T48" s="43">
        <f>+'APR-JUN 2022'!T48+'JAN-MAR 2022'!T48+'JUL-SEP 2021'!T48+'OCT-DEC 2021'!T48</f>
        <v>39791332.989999987</v>
      </c>
      <c r="U48" s="47">
        <f t="shared" si="66"/>
        <v>210.02609002475464</v>
      </c>
      <c r="V48" s="44">
        <f>+'APR-JUN 2022'!V48+'JAN-MAR 2022'!V48+'JUL-SEP 2021'!V48+'OCT-DEC 2021'!V48</f>
        <v>19368143.509999994</v>
      </c>
      <c r="W48" s="47">
        <f t="shared" si="67"/>
        <v>422.19386397820153</v>
      </c>
      <c r="X48" s="44">
        <f t="shared" si="68"/>
        <v>59159476.499999985</v>
      </c>
      <c r="Y48" s="48">
        <f t="shared" si="69"/>
        <v>251.3851653394749</v>
      </c>
      <c r="Z48" s="46">
        <f>+'APR-JUN 2022'!Z48+'JAN-MAR 2022'!Z48+'JUL-SEP 2021'!Z48+'OCT-DEC 2021'!Z48</f>
        <v>38900500.330000006</v>
      </c>
      <c r="AA48" s="47">
        <f t="shared" si="70"/>
        <v>41.060703965631902</v>
      </c>
      <c r="AB48" s="44">
        <f>+'APR-JUN 2022'!AB48+'JAN-MAR 2022'!AB48+'JUL-SEP 2021'!AB48+'OCT-DEC 2021'!AB48</f>
        <v>42086305.050000004</v>
      </c>
      <c r="AC48" s="47">
        <f t="shared" si="71"/>
        <v>116.78183562533299</v>
      </c>
      <c r="AD48" s="44">
        <f t="shared" si="72"/>
        <v>80986805.38000001</v>
      </c>
      <c r="AE48" s="48">
        <f t="shared" si="73"/>
        <v>61.927217837332755</v>
      </c>
      <c r="AF48" s="137">
        <f t="shared" si="74"/>
        <v>78691833.319999993</v>
      </c>
      <c r="AG48" s="138">
        <f t="shared" si="75"/>
        <v>61454448.560000002</v>
      </c>
      <c r="AH48" s="139">
        <f t="shared" si="76"/>
        <v>140146281.88</v>
      </c>
      <c r="AI48" s="41"/>
      <c r="AJ48" s="43">
        <f>+'OCT-DEC 2021'!AJ48+'JUL-SEP 2021'!AJ48+'JAN-MAR 2022'!AJ48+'APR-JUN 2022'!AJ48</f>
        <v>10699978.396201368</v>
      </c>
      <c r="AK48" s="47">
        <f t="shared" si="77"/>
        <v>169.73315983821968</v>
      </c>
      <c r="AL48" s="44">
        <f>+'OCT-DEC 2021'!AL48+'JUL-SEP 2021'!AL48+'JAN-MAR 2022'!AL48+'APR-JUN 2022'!AL48</f>
        <v>6552369.3753031325</v>
      </c>
      <c r="AM48" s="47">
        <f t="shared" si="78"/>
        <v>377.31022545797146</v>
      </c>
      <c r="AN48" s="44">
        <f t="shared" si="79"/>
        <v>17252347.771504499</v>
      </c>
      <c r="AO48" s="48">
        <f t="shared" si="80"/>
        <v>214.56542759874262</v>
      </c>
      <c r="AP48" s="46">
        <f>+'OCT-DEC 2021'!AP48+'JUL-SEP 2021'!AP48+'JAN-MAR 2022'!AP48+'APR-JUN 2022'!AP48</f>
        <v>4912607.2631417383</v>
      </c>
      <c r="AQ48" s="47">
        <f t="shared" si="81"/>
        <v>34.73329135834598</v>
      </c>
      <c r="AR48" s="44">
        <f>+'OCT-DEC 2021'!AR48+'JUL-SEP 2021'!AR48+'JAN-MAR 2022'!AR48+'APR-JUN 2022'!AR48</f>
        <v>16023483.801569626</v>
      </c>
      <c r="AS48" s="47">
        <f t="shared" si="82"/>
        <v>116.31533185904098</v>
      </c>
      <c r="AT48" s="44">
        <f t="shared" si="83"/>
        <v>20936091.064711362</v>
      </c>
      <c r="AU48" s="48">
        <f t="shared" si="84"/>
        <v>74.986805247589913</v>
      </c>
      <c r="AV48" s="137">
        <f t="shared" si="85"/>
        <v>15612585.659343107</v>
      </c>
      <c r="AW48" s="138">
        <f t="shared" si="86"/>
        <v>22575853.17687276</v>
      </c>
      <c r="AX48" s="139">
        <f t="shared" si="87"/>
        <v>38188438.836215869</v>
      </c>
      <c r="AY48" s="41"/>
      <c r="AZ48" s="43">
        <f>+'OCT-DEC 2021'!AZ48+'JUL-SEP 2021'!AZ48+'JAN-MAR 2022'!AZ48+'APR-JUN 2022'!AZ48</f>
        <v>30232525.854332872</v>
      </c>
      <c r="BA48" s="47">
        <f t="shared" si="88"/>
        <v>275.50234976974622</v>
      </c>
      <c r="BB48" s="44">
        <f>+'OCT-DEC 2021'!BB48+'JUL-SEP 2021'!BB48+'JAN-MAR 2022'!BB48+'APR-JUN 2022'!BB48</f>
        <v>8788646.5556671191</v>
      </c>
      <c r="BC48" s="47">
        <v>381.92089519544021</v>
      </c>
      <c r="BD48" s="44">
        <f t="shared" si="90"/>
        <v>39021172.409999989</v>
      </c>
      <c r="BE48" s="48">
        <v>288.07181874913329</v>
      </c>
      <c r="BF48" s="46">
        <f>+'OCT-DEC 2021'!BF48+'JUL-SEP 2021'!BF48+'JAN-MAR 2022'!BF48+'APR-JUN 2022'!BF48</f>
        <v>26489736.506876498</v>
      </c>
      <c r="BG48" s="47">
        <v>45.575948019389976</v>
      </c>
      <c r="BH48" s="44">
        <f>+'OCT-DEC 2021'!BH48+'JUL-SEP 2021'!BH48+'JAN-MAR 2022'!BH48+'APR-JUN 2022'!BH48</f>
        <v>36099390.263123482</v>
      </c>
      <c r="BI48" s="47">
        <v>133.36785980265026</v>
      </c>
      <c r="BJ48" s="44">
        <f t="shared" si="94"/>
        <v>62589126.769999981</v>
      </c>
      <c r="BK48" s="48">
        <v>69.978845981211762</v>
      </c>
      <c r="BL48" s="137">
        <f t="shared" si="96"/>
        <v>56722262.36120937</v>
      </c>
      <c r="BM48" s="138">
        <f t="shared" si="97"/>
        <v>44888036.8187906</v>
      </c>
      <c r="BN48" s="139">
        <f t="shared" si="98"/>
        <v>101610299.17999998</v>
      </c>
      <c r="BO48" s="41"/>
      <c r="BP48" s="43">
        <f>+'OCT-DEC 2021'!BP48+'JUL-SEP 2021'!BP48+'JAN-MAR 2022'!BP48+'APR-JUN 2022'!BP48</f>
        <v>10205120.609999999</v>
      </c>
      <c r="BQ48" s="47">
        <v>127.06840757440305</v>
      </c>
      <c r="BR48" s="44">
        <f>+'OCT-DEC 2021'!BR48+'JUL-SEP 2021'!BR48+'JAN-MAR 2022'!BR48+'APR-JUN 2022'!BR48</f>
        <v>6113235.1099999901</v>
      </c>
      <c r="BS48" s="47">
        <v>370.78641439034499</v>
      </c>
      <c r="BT48" s="44">
        <f t="shared" si="101"/>
        <v>16318355.719999989</v>
      </c>
      <c r="BU48" s="48">
        <v>157.11807055108454</v>
      </c>
      <c r="BV48" s="46">
        <f>+'OCT-DEC 2021'!BV48+'JUL-SEP 2021'!BV48+'JAN-MAR 2022'!BV48+'APR-JUN 2022'!BV48</f>
        <v>7509946.8800000045</v>
      </c>
      <c r="BW48" s="47">
        <f t="shared" si="103"/>
        <v>27.985120008943394</v>
      </c>
      <c r="BX48" s="44">
        <f>+'OCT-DEC 2021'!BX48+'JUL-SEP 2021'!BX48+'JAN-MAR 2022'!BX48+'APR-JUN 2022'!BX48</f>
        <v>20221203.280000024</v>
      </c>
      <c r="BY48" s="47">
        <f t="shared" si="104"/>
        <v>118.78614643545293</v>
      </c>
      <c r="BZ48" s="44">
        <f t="shared" si="105"/>
        <v>27731150.160000026</v>
      </c>
      <c r="CA48" s="48">
        <f t="shared" si="106"/>
        <v>63.228390627173233</v>
      </c>
      <c r="CB48" s="137">
        <f t="shared" si="107"/>
        <v>17715067.490000002</v>
      </c>
      <c r="CC48" s="138">
        <f t="shared" si="108"/>
        <v>26334438.390000015</v>
      </c>
      <c r="CD48" s="139">
        <f t="shared" si="109"/>
        <v>44049505.880000018</v>
      </c>
      <c r="CE48" s="41"/>
      <c r="CF48" s="43">
        <f>+'OCT-DEC 2021'!CF48+'JUL-SEP 2021'!CF48+'JAN-MAR 2022'!CF48+'APR-JUN 2022'!CF48</f>
        <v>38668462.517754316</v>
      </c>
      <c r="CG48" s="47">
        <f t="shared" si="110"/>
        <v>308.75982144200896</v>
      </c>
      <c r="CH48" s="44">
        <f>+'OCT-DEC 2021'!CH48+'JUL-SEP 2021'!CH48+'JAN-MAR 2022'!CH48+'APR-JUN 2022'!CH48</f>
        <v>10710521.672245653</v>
      </c>
      <c r="CI48" s="47">
        <f t="shared" si="111"/>
        <v>495.69684233098781</v>
      </c>
      <c r="CJ48" s="44">
        <f t="shared" si="112"/>
        <v>49378984.189999968</v>
      </c>
      <c r="CK48" s="48">
        <f t="shared" si="113"/>
        <v>336.26602328986326</v>
      </c>
      <c r="CL48" s="46">
        <f>+'OCT-DEC 2021'!CL48+'JUL-SEP 2021'!CL48+'JAN-MAR 2022'!CL48+'APR-JUN 2022'!CL48</f>
        <v>33744855.361558937</v>
      </c>
      <c r="CM48" s="47">
        <f t="shared" si="114"/>
        <v>62.881619856773774</v>
      </c>
      <c r="CN48" s="44">
        <f>+'OCT-DEC 2021'!CN48+'JUL-SEP 2021'!CN48+'JAN-MAR 2022'!CN48+'APR-JUN 2022'!CN48</f>
        <v>35008285.078441061</v>
      </c>
      <c r="CO48" s="47">
        <f t="shared" si="115"/>
        <v>108.98775914561696</v>
      </c>
      <c r="CP48" s="44">
        <f t="shared" si="116"/>
        <v>68753140.439999998</v>
      </c>
      <c r="CQ48" s="48">
        <f t="shared" si="117"/>
        <v>80.145503127571828</v>
      </c>
      <c r="CR48" s="137">
        <f t="shared" si="118"/>
        <v>72413317.87931326</v>
      </c>
      <c r="CS48" s="138">
        <f t="shared" si="119"/>
        <v>45718806.750686713</v>
      </c>
      <c r="CT48" s="139">
        <f t="shared" si="120"/>
        <v>118132124.62999997</v>
      </c>
      <c r="CU48" s="41"/>
      <c r="CV48" s="46">
        <f t="shared" si="121"/>
        <v>148310663.07828856</v>
      </c>
      <c r="CW48" s="47">
        <f t="shared" si="122"/>
        <v>218.16904616861879</v>
      </c>
      <c r="CX48" s="61">
        <f t="shared" si="123"/>
        <v>61312155.673215888</v>
      </c>
      <c r="CY48" s="61">
        <f t="shared" si="124"/>
        <v>407.56576377316372</v>
      </c>
      <c r="CZ48" s="44">
        <f t="shared" si="125"/>
        <v>209622818.75150445</v>
      </c>
      <c r="DA48" s="48">
        <f t="shared" si="126"/>
        <v>252.48703826340645</v>
      </c>
      <c r="DB48" s="63">
        <f t="shared" si="127"/>
        <v>125729923.73157719</v>
      </c>
      <c r="DC48" s="61">
        <f t="shared" si="128"/>
        <v>45.233571558912217</v>
      </c>
      <c r="DD48" s="64">
        <f t="shared" si="129"/>
        <v>185581287.55313417</v>
      </c>
      <c r="DE48" s="61">
        <f t="shared" si="130"/>
        <v>122.13674478884479</v>
      </c>
      <c r="DF48" s="64">
        <f t="shared" si="131"/>
        <v>311311211.28471136</v>
      </c>
      <c r="DG48" s="62">
        <f t="shared" si="132"/>
        <v>72.41435880702079</v>
      </c>
      <c r="DH48" s="176"/>
      <c r="DI48" s="187" t="s">
        <v>53</v>
      </c>
      <c r="DJ48" s="46">
        <f t="shared" si="133"/>
        <v>209622818.75150445</v>
      </c>
      <c r="DK48" s="64">
        <f t="shared" si="134"/>
        <v>311311211.28471136</v>
      </c>
      <c r="DL48" s="65">
        <f t="shared" si="135"/>
        <v>520934030.03621578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f>+'APR-JUN 2022'!D49+'JAN-MAR 2022'!D49+'JUL-SEP 2021'!D49+'OCT-DEC 2021'!D49</f>
        <v>143.70000000000002</v>
      </c>
      <c r="E49" s="47">
        <f t="shared" si="55"/>
        <v>1.360898552920676E-3</v>
      </c>
      <c r="F49" s="44">
        <f>+'APR-JUN 2022'!F49+'JAN-MAR 2022'!F49+'JUL-SEP 2021'!F49+'OCT-DEC 2021'!F49</f>
        <v>0</v>
      </c>
      <c r="G49" s="47">
        <f t="shared" si="56"/>
        <v>0</v>
      </c>
      <c r="H49" s="44">
        <f t="shared" si="57"/>
        <v>143.70000000000002</v>
      </c>
      <c r="I49" s="48">
        <f t="shared" si="58"/>
        <v>1.1166368793224027E-3</v>
      </c>
      <c r="J49" s="43">
        <f>+'APR-JUN 2022'!J49+'JAN-MAR 2022'!J49+'JUL-SEP 2021'!J49+'OCT-DEC 2021'!J49</f>
        <v>1114.75</v>
      </c>
      <c r="K49" s="47">
        <f t="shared" si="59"/>
        <v>3.6463938399740933E-3</v>
      </c>
      <c r="L49" s="44">
        <f>+'APR-JUN 2022'!L49+'JAN-MAR 2022'!L49+'JUL-SEP 2021'!L49+'OCT-DEC 2021'!L49</f>
        <v>1713.31</v>
      </c>
      <c r="M49" s="47">
        <f t="shared" si="60"/>
        <v>6.507953992950042E-3</v>
      </c>
      <c r="N49" s="44">
        <f t="shared" si="61"/>
        <v>2828.06</v>
      </c>
      <c r="O49" s="48">
        <f t="shared" si="62"/>
        <v>4.9704293846675697E-3</v>
      </c>
      <c r="P49" s="137">
        <f t="shared" si="63"/>
        <v>1258.45</v>
      </c>
      <c r="Q49" s="138">
        <f t="shared" si="64"/>
        <v>1713.31</v>
      </c>
      <c r="R49" s="139">
        <f t="shared" si="65"/>
        <v>2971.76</v>
      </c>
      <c r="S49" s="39"/>
      <c r="T49" s="43">
        <f>+'APR-JUN 2022'!T49+'JAN-MAR 2022'!T49+'JUL-SEP 2021'!T49+'OCT-DEC 2021'!T49</f>
        <v>52592.030384291516</v>
      </c>
      <c r="U49" s="47">
        <f t="shared" si="66"/>
        <v>0.2775905625190227</v>
      </c>
      <c r="V49" s="44">
        <f>+'APR-JUN 2022'!V49+'JAN-MAR 2022'!V49+'JUL-SEP 2021'!V49+'OCT-DEC 2021'!V49</f>
        <v>19776.541554449053</v>
      </c>
      <c r="W49" s="47">
        <f t="shared" si="67"/>
        <v>0.43109627366646436</v>
      </c>
      <c r="X49" s="44">
        <f t="shared" si="68"/>
        <v>72368.57193874057</v>
      </c>
      <c r="Y49" s="48">
        <f t="shared" si="69"/>
        <v>0.30751430706459998</v>
      </c>
      <c r="Z49" s="46">
        <f>+'APR-JUN 2022'!Z49+'JAN-MAR 2022'!Z49+'JUL-SEP 2021'!Z49+'OCT-DEC 2021'!Z49</f>
        <v>6080.2307822902821</v>
      </c>
      <c r="AA49" s="47">
        <f t="shared" si="70"/>
        <v>6.4178751963713801E-3</v>
      </c>
      <c r="AB49" s="44">
        <f>+'APR-JUN 2022'!AB49+'JAN-MAR 2022'!AB49+'JUL-SEP 2021'!AB49+'OCT-DEC 2021'!AB49</f>
        <v>3504.3635936927749</v>
      </c>
      <c r="AC49" s="47">
        <f t="shared" si="71"/>
        <v>9.7239710799946026E-3</v>
      </c>
      <c r="AD49" s="44">
        <f t="shared" si="72"/>
        <v>9584.594375983057</v>
      </c>
      <c r="AE49" s="48">
        <f t="shared" si="73"/>
        <v>7.3289378562221433E-3</v>
      </c>
      <c r="AF49" s="137">
        <f t="shared" si="74"/>
        <v>58672.261166581797</v>
      </c>
      <c r="AG49" s="138">
        <f t="shared" si="75"/>
        <v>23280.905148141828</v>
      </c>
      <c r="AH49" s="139">
        <f t="shared" si="76"/>
        <v>81953.166314723625</v>
      </c>
      <c r="AI49" s="41"/>
      <c r="AJ49" s="43">
        <f>+'OCT-DEC 2021'!AJ49+'JUL-SEP 2021'!AJ49+'JAN-MAR 2022'!AJ49+'APR-JUN 2022'!AJ49</f>
        <v>3286.9668397236537</v>
      </c>
      <c r="AK49" s="47">
        <f t="shared" si="77"/>
        <v>5.2140971442316844E-2</v>
      </c>
      <c r="AL49" s="44">
        <f>+'OCT-DEC 2021'!AL49+'JUL-SEP 2021'!AL49+'JAN-MAR 2022'!AL49+'APR-JUN 2022'!AL49</f>
        <v>1500.7474184828752</v>
      </c>
      <c r="AM49" s="47">
        <f t="shared" si="78"/>
        <v>8.6418715794245954E-2</v>
      </c>
      <c r="AN49" s="44">
        <f t="shared" si="79"/>
        <v>4787.7142582065289</v>
      </c>
      <c r="AO49" s="48">
        <f t="shared" si="80"/>
        <v>5.9544241203473978E-2</v>
      </c>
      <c r="AP49" s="46">
        <f>+'OCT-DEC 2021'!AP49+'JUL-SEP 2021'!AP49+'JAN-MAR 2022'!AP49+'APR-JUN 2022'!AP49</f>
        <v>25761.675185389438</v>
      </c>
      <c r="AQ49" s="47">
        <f t="shared" si="81"/>
        <v>0.18214111614551562</v>
      </c>
      <c r="AR49" s="44">
        <f>+'OCT-DEC 2021'!AR49+'JUL-SEP 2021'!AR49+'JAN-MAR 2022'!AR49+'APR-JUN 2022'!AR49</f>
        <v>15629.349090977405</v>
      </c>
      <c r="AS49" s="47">
        <f t="shared" si="82"/>
        <v>0.11345428676875852</v>
      </c>
      <c r="AT49" s="44">
        <f t="shared" si="83"/>
        <v>41391.024276366843</v>
      </c>
      <c r="AU49" s="48">
        <f t="shared" si="84"/>
        <v>0.14825024723176411</v>
      </c>
      <c r="AV49" s="137">
        <f t="shared" si="85"/>
        <v>29048.642025113091</v>
      </c>
      <c r="AW49" s="138">
        <f t="shared" si="86"/>
        <v>17130.09650946028</v>
      </c>
      <c r="AX49" s="139">
        <f t="shared" si="87"/>
        <v>46178.738534573371</v>
      </c>
      <c r="AY49" s="41"/>
      <c r="AZ49" s="43">
        <f>+'OCT-DEC 2021'!AZ49+'JUL-SEP 2021'!AZ49+'JAN-MAR 2022'!AZ49+'APR-JUN 2022'!AZ49</f>
        <v>53355.118290829225</v>
      </c>
      <c r="BA49" s="47">
        <f t="shared" si="88"/>
        <v>0.48621344217785617</v>
      </c>
      <c r="BB49" s="44">
        <f>+'OCT-DEC 2021'!BB49+'JUL-SEP 2021'!BB49+'JAN-MAR 2022'!BB49+'APR-JUN 2022'!BB49</f>
        <v>6082.5669481514788</v>
      </c>
      <c r="BC49" s="47">
        <v>0.51069179686639266</v>
      </c>
      <c r="BD49" s="44">
        <f t="shared" si="90"/>
        <v>59437.685238980703</v>
      </c>
      <c r="BE49" s="48">
        <v>0.14607441267679189</v>
      </c>
      <c r="BF49" s="46">
        <f>+'OCT-DEC 2021'!BF49+'JUL-SEP 2021'!BF49+'JAN-MAR 2022'!BF49+'APR-JUN 2022'!BF49</f>
        <v>39622.282541157278</v>
      </c>
      <c r="BG49" s="47">
        <v>0.10414497002918791</v>
      </c>
      <c r="BH49" s="44">
        <f>+'OCT-DEC 2021'!BH49+'JUL-SEP 2021'!BH49+'JAN-MAR 2022'!BH49+'APR-JUN 2022'!BH49</f>
        <v>24150.786980755256</v>
      </c>
      <c r="BI49" s="47">
        <v>0.15827173319796631</v>
      </c>
      <c r="BJ49" s="44">
        <f t="shared" si="94"/>
        <v>63773.069521912534</v>
      </c>
      <c r="BK49" s="48">
        <v>0.11919020428575919</v>
      </c>
      <c r="BL49" s="137">
        <f t="shared" si="96"/>
        <v>92977.40083198651</v>
      </c>
      <c r="BM49" s="138">
        <f t="shared" si="97"/>
        <v>30233.353928906734</v>
      </c>
      <c r="BN49" s="139">
        <f t="shared" si="98"/>
        <v>123210.75476089324</v>
      </c>
      <c r="BO49" s="41"/>
      <c r="BP49" s="43">
        <f>+'OCT-DEC 2021'!BP49+'JUL-SEP 2021'!BP49+'JAN-MAR 2022'!BP49+'APR-JUN 2022'!BP49</f>
        <v>136505.04153244727</v>
      </c>
      <c r="BQ49" s="47">
        <v>1.3521949762886381</v>
      </c>
      <c r="BR49" s="44">
        <f>+'OCT-DEC 2021'!BR49+'JUL-SEP 2021'!BR49+'JAN-MAR 2022'!BR49+'APR-JUN 2022'!BR49</f>
        <v>18690.057580905384</v>
      </c>
      <c r="BS49" s="47">
        <v>0.50234200082256941</v>
      </c>
      <c r="BT49" s="44">
        <f t="shared" si="101"/>
        <v>155195.09911335265</v>
      </c>
      <c r="BU49" s="48">
        <v>1.2474107798883627</v>
      </c>
      <c r="BV49" s="46">
        <f>+'OCT-DEC 2021'!BV49+'JUL-SEP 2021'!BV49+'JAN-MAR 2022'!BV49+'APR-JUN 2022'!BV49</f>
        <v>17582.364471898622</v>
      </c>
      <c r="BW49" s="47">
        <f t="shared" si="103"/>
        <v>6.5519049288810055E-2</v>
      </c>
      <c r="BX49" s="44">
        <f>+'OCT-DEC 2021'!BX49+'JUL-SEP 2021'!BX49+'JAN-MAR 2022'!BX49+'APR-JUN 2022'!BX49</f>
        <v>5503.7179110224197</v>
      </c>
      <c r="BY49" s="47">
        <f t="shared" si="104"/>
        <v>3.2330689359359108E-2</v>
      </c>
      <c r="BZ49" s="44">
        <f t="shared" si="105"/>
        <v>23086.082382921042</v>
      </c>
      <c r="CA49" s="48">
        <f t="shared" si="106"/>
        <v>5.2637406906545434E-2</v>
      </c>
      <c r="CB49" s="137">
        <f t="shared" si="107"/>
        <v>154087.40600434589</v>
      </c>
      <c r="CC49" s="138">
        <f t="shared" si="108"/>
        <v>24193.775491927805</v>
      </c>
      <c r="CD49" s="139">
        <f t="shared" si="109"/>
        <v>178281.1814962737</v>
      </c>
      <c r="CE49" s="41"/>
      <c r="CF49" s="43">
        <f>+'OCT-DEC 2021'!CF49+'JUL-SEP 2021'!CF49+'JAN-MAR 2022'!CF49+'APR-JUN 2022'!CF49</f>
        <v>2657.6178887375554</v>
      </c>
      <c r="CG49" s="47">
        <f t="shared" si="110"/>
        <v>2.1220539203257442E-2</v>
      </c>
      <c r="CH49" s="44">
        <f>+'OCT-DEC 2021'!CH49+'JUL-SEP 2021'!CH49+'JAN-MAR 2022'!CH49+'APR-JUN 2022'!CH49</f>
        <v>1276.8358437389818</v>
      </c>
      <c r="CI49" s="47">
        <f t="shared" si="111"/>
        <v>5.9093619833340202E-2</v>
      </c>
      <c r="CJ49" s="44">
        <f t="shared" si="112"/>
        <v>3934.453732476537</v>
      </c>
      <c r="CK49" s="48">
        <f t="shared" si="113"/>
        <v>2.6793242755807394E-2</v>
      </c>
      <c r="CL49" s="46">
        <f>+'OCT-DEC 2021'!CL49+'JUL-SEP 2021'!CL49+'JAN-MAR 2022'!CL49+'APR-JUN 2022'!CL49</f>
        <v>28597.992427294968</v>
      </c>
      <c r="CM49" s="47">
        <f t="shared" si="114"/>
        <v>5.3290733334379906E-2</v>
      </c>
      <c r="CN49" s="44">
        <f>+'OCT-DEC 2021'!CN49+'JUL-SEP 2021'!CN49+'JAN-MAR 2022'!CN49+'APR-JUN 2022'!CN49</f>
        <v>4388.1135057243519</v>
      </c>
      <c r="CO49" s="47">
        <f t="shared" si="115"/>
        <v>1.3661070709231419E-2</v>
      </c>
      <c r="CP49" s="44">
        <f t="shared" si="116"/>
        <v>32986.105933019324</v>
      </c>
      <c r="CQ49" s="48">
        <f t="shared" si="117"/>
        <v>3.84518880054407E-2</v>
      </c>
      <c r="CR49" s="137">
        <f t="shared" si="118"/>
        <v>31255.610316032522</v>
      </c>
      <c r="CS49" s="138">
        <f t="shared" si="119"/>
        <v>5664.9493494633334</v>
      </c>
      <c r="CT49" s="139">
        <f t="shared" si="120"/>
        <v>36920.559665495857</v>
      </c>
      <c r="CU49" s="41"/>
      <c r="CV49" s="46">
        <f t="shared" si="121"/>
        <v>248540.4749360292</v>
      </c>
      <c r="CW49" s="47">
        <f t="shared" si="122"/>
        <v>0.36560984372692024</v>
      </c>
      <c r="CX49" s="47">
        <f t="shared" si="123"/>
        <v>47326.749345727774</v>
      </c>
      <c r="CY49" s="47">
        <f t="shared" si="124"/>
        <v>0.31459932426448484</v>
      </c>
      <c r="CZ49" s="44">
        <f t="shared" si="125"/>
        <v>295867.22428175696</v>
      </c>
      <c r="DA49" s="48">
        <f t="shared" si="126"/>
        <v>0.3563669242835219</v>
      </c>
      <c r="DB49" s="46">
        <f t="shared" si="127"/>
        <v>118759.29540803058</v>
      </c>
      <c r="DC49" s="47">
        <f t="shared" si="128"/>
        <v>4.2725764302487895E-2</v>
      </c>
      <c r="DD49" s="44">
        <f t="shared" si="129"/>
        <v>54889.641082172202</v>
      </c>
      <c r="DE49" s="47">
        <f t="shared" si="130"/>
        <v>3.6124558530639082E-2</v>
      </c>
      <c r="DF49" s="44">
        <f t="shared" si="131"/>
        <v>173648.93649020279</v>
      </c>
      <c r="DG49" s="48">
        <f t="shared" si="132"/>
        <v>4.0392623001164168E-2</v>
      </c>
      <c r="DH49" s="174"/>
      <c r="DI49" s="187" t="s">
        <v>41</v>
      </c>
      <c r="DJ49" s="46">
        <f t="shared" si="133"/>
        <v>295867.22428175696</v>
      </c>
      <c r="DK49" s="44">
        <f t="shared" si="134"/>
        <v>173648.93649020279</v>
      </c>
      <c r="DL49" s="45">
        <f t="shared" si="135"/>
        <v>469516.16077195975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f>+'APR-JUN 2022'!D50+'JAN-MAR 2022'!D50+'JUL-SEP 2021'!D50+'OCT-DEC 2021'!D50</f>
        <v>43.1</v>
      </c>
      <c r="E50" s="47">
        <f t="shared" si="55"/>
        <v>4.0817486173194939E-4</v>
      </c>
      <c r="F50" s="44">
        <f>+'APR-JUN 2022'!F50+'JAN-MAR 2022'!F50+'JUL-SEP 2021'!F50+'OCT-DEC 2021'!F50</f>
        <v>0</v>
      </c>
      <c r="G50" s="47">
        <f t="shared" si="56"/>
        <v>0</v>
      </c>
      <c r="H50" s="44">
        <f t="shared" si="57"/>
        <v>43.1</v>
      </c>
      <c r="I50" s="48">
        <f t="shared" si="58"/>
        <v>3.3491335768124952E-4</v>
      </c>
      <c r="J50" s="43">
        <f>+'APR-JUN 2022'!J50+'JAN-MAR 2022'!J50+'JUL-SEP 2021'!J50+'OCT-DEC 2021'!J50</f>
        <v>0</v>
      </c>
      <c r="K50" s="47">
        <f t="shared" si="59"/>
        <v>0</v>
      </c>
      <c r="L50" s="44">
        <f>+'APR-JUN 2022'!L50+'JAN-MAR 2022'!L50+'JUL-SEP 2021'!L50+'OCT-DEC 2021'!L50</f>
        <v>2163.3100000000004</v>
      </c>
      <c r="M50" s="47">
        <f t="shared" si="60"/>
        <v>8.2172647988331127E-3</v>
      </c>
      <c r="N50" s="44">
        <f t="shared" si="61"/>
        <v>2163.3100000000004</v>
      </c>
      <c r="O50" s="48">
        <f t="shared" si="62"/>
        <v>3.8021044787399146E-3</v>
      </c>
      <c r="P50" s="137">
        <f t="shared" si="63"/>
        <v>43.1</v>
      </c>
      <c r="Q50" s="138">
        <f t="shared" si="64"/>
        <v>2163.3100000000004</v>
      </c>
      <c r="R50" s="139">
        <f t="shared" si="65"/>
        <v>2206.4100000000003</v>
      </c>
      <c r="S50" s="39"/>
      <c r="T50" s="43">
        <f>+'APR-JUN 2022'!T50+'JAN-MAR 2022'!T50+'JUL-SEP 2021'!T50+'OCT-DEC 2021'!T50</f>
        <v>628.60967343296238</v>
      </c>
      <c r="U50" s="47">
        <f t="shared" si="66"/>
        <v>3.3179193040867015E-3</v>
      </c>
      <c r="V50" s="44">
        <f>+'APR-JUN 2022'!V50+'JAN-MAR 2022'!V50+'JUL-SEP 2021'!V50+'OCT-DEC 2021'!V50</f>
        <v>1664.7176545240297</v>
      </c>
      <c r="W50" s="47">
        <f t="shared" si="67"/>
        <v>3.6288123259379391E-2</v>
      </c>
      <c r="X50" s="44">
        <f t="shared" si="68"/>
        <v>2293.3273279569921</v>
      </c>
      <c r="Y50" s="48">
        <f t="shared" si="69"/>
        <v>9.7449893681193205E-3</v>
      </c>
      <c r="Z50" s="46">
        <f>+'APR-JUN 2022'!Z50+'JAN-MAR 2022'!Z50+'JUL-SEP 2021'!Z50+'OCT-DEC 2021'!Z50</f>
        <v>9.8968970677912012</v>
      </c>
      <c r="AA50" s="47">
        <f t="shared" si="70"/>
        <v>1.0446486734915083E-5</v>
      </c>
      <c r="AB50" s="44">
        <f>+'APR-JUN 2022'!AB50+'JAN-MAR 2022'!AB50+'JUL-SEP 2021'!AB50+'OCT-DEC 2021'!AB50</f>
        <v>297.99857470760321</v>
      </c>
      <c r="AC50" s="47">
        <f t="shared" si="71"/>
        <v>8.2689180071147223E-4</v>
      </c>
      <c r="AD50" s="44">
        <f t="shared" si="72"/>
        <v>307.89547177539441</v>
      </c>
      <c r="AE50" s="48">
        <f t="shared" si="73"/>
        <v>2.3543477066786342E-4</v>
      </c>
      <c r="AF50" s="137">
        <f t="shared" si="74"/>
        <v>638.50657050075358</v>
      </c>
      <c r="AG50" s="138">
        <f t="shared" si="75"/>
        <v>1962.716229231633</v>
      </c>
      <c r="AH50" s="139">
        <f t="shared" si="76"/>
        <v>2601.2227997323866</v>
      </c>
      <c r="AI50" s="41"/>
      <c r="AJ50" s="43">
        <f>+'OCT-DEC 2021'!AJ50+'JUL-SEP 2021'!AJ50+'JAN-MAR 2022'!AJ50+'APR-JUN 2022'!AJ50</f>
        <v>0</v>
      </c>
      <c r="AK50" s="47">
        <f t="shared" si="77"/>
        <v>0</v>
      </c>
      <c r="AL50" s="44">
        <f>+'OCT-DEC 2021'!AL50+'JUL-SEP 2021'!AL50+'JAN-MAR 2022'!AL50+'APR-JUN 2022'!AL50</f>
        <v>315.07449820677004</v>
      </c>
      <c r="AM50" s="47">
        <f t="shared" si="78"/>
        <v>1.8143181976665326E-2</v>
      </c>
      <c r="AN50" s="44">
        <f t="shared" si="79"/>
        <v>315.07449820677004</v>
      </c>
      <c r="AO50" s="48">
        <f t="shared" si="80"/>
        <v>3.9185446136702487E-3</v>
      </c>
      <c r="AP50" s="46">
        <f>+'OCT-DEC 2021'!AP50+'JUL-SEP 2021'!AP50+'JAN-MAR 2022'!AP50+'APR-JUN 2022'!AP50</f>
        <v>-24.80209207331734</v>
      </c>
      <c r="AQ50" s="47">
        <f t="shared" si="81"/>
        <v>-1.753566373486428E-4</v>
      </c>
      <c r="AR50" s="44">
        <f>+'OCT-DEC 2021'!AR50+'JUL-SEP 2021'!AR50+'JAN-MAR 2022'!AR50+'APR-JUN 2022'!AR50</f>
        <v>0</v>
      </c>
      <c r="AS50" s="47">
        <f t="shared" si="82"/>
        <v>0</v>
      </c>
      <c r="AT50" s="44">
        <f t="shared" si="83"/>
        <v>-24.80209207331734</v>
      </c>
      <c r="AU50" s="48">
        <f t="shared" si="84"/>
        <v>-8.8833662515418646E-5</v>
      </c>
      <c r="AV50" s="137">
        <f t="shared" si="85"/>
        <v>-24.80209207331734</v>
      </c>
      <c r="AW50" s="138">
        <f t="shared" si="86"/>
        <v>315.07449820677004</v>
      </c>
      <c r="AX50" s="139">
        <f t="shared" si="87"/>
        <v>290.27240613345271</v>
      </c>
      <c r="AY50" s="41"/>
      <c r="AZ50" s="43">
        <f>+'OCT-DEC 2021'!AZ50+'JUL-SEP 2021'!AZ50+'JAN-MAR 2022'!AZ50+'APR-JUN 2022'!AZ50</f>
        <v>553.29926353883752</v>
      </c>
      <c r="BA50" s="47">
        <f t="shared" si="88"/>
        <v>5.0420943312936275E-3</v>
      </c>
      <c r="BB50" s="44">
        <f>+'OCT-DEC 2021'!BB50+'JUL-SEP 2021'!BB50+'JAN-MAR 2022'!BB50+'APR-JUN 2022'!BB50</f>
        <v>602.51471724805197</v>
      </c>
      <c r="BC50" s="47">
        <v>2.056495428547871E-2</v>
      </c>
      <c r="BD50" s="44">
        <f t="shared" si="90"/>
        <v>1155.8139807868895</v>
      </c>
      <c r="BE50" s="48">
        <v>5.7277952982882022E-3</v>
      </c>
      <c r="BF50" s="46">
        <f>+'OCT-DEC 2021'!BF50+'JUL-SEP 2021'!BF50+'JAN-MAR 2022'!BF50+'APR-JUN 2022'!BF50</f>
        <v>177.77767010094462</v>
      </c>
      <c r="BG50" s="47">
        <v>5.0995830671534282E-4</v>
      </c>
      <c r="BH50" s="44">
        <f>+'OCT-DEC 2021'!BH50+'JUL-SEP 2021'!BH50+'JAN-MAR 2022'!BH50+'APR-JUN 2022'!BH50</f>
        <v>0</v>
      </c>
      <c r="BI50" s="47">
        <v>4.053294084454968E-3</v>
      </c>
      <c r="BJ50" s="44">
        <f t="shared" si="94"/>
        <v>177.77767010094462</v>
      </c>
      <c r="BK50" s="48">
        <v>1.494874339095671E-3</v>
      </c>
      <c r="BL50" s="137">
        <f t="shared" si="96"/>
        <v>731.07693363978217</v>
      </c>
      <c r="BM50" s="138">
        <f t="shared" si="97"/>
        <v>602.51471724805197</v>
      </c>
      <c r="BN50" s="139">
        <f t="shared" si="98"/>
        <v>1333.591650887834</v>
      </c>
      <c r="BO50" s="41"/>
      <c r="BP50" s="43">
        <f>+'OCT-DEC 2021'!BP50+'JUL-SEP 2021'!BP50+'JAN-MAR 2022'!BP50+'APR-JUN 2022'!BP50</f>
        <v>-52.149999999999977</v>
      </c>
      <c r="BQ50" s="47">
        <v>3.8893963540249541E-3</v>
      </c>
      <c r="BR50" s="44">
        <f>+'OCT-DEC 2021'!BR50+'JUL-SEP 2021'!BR50+'JAN-MAR 2022'!BR50+'APR-JUN 2022'!BR50</f>
        <v>346.66000000000008</v>
      </c>
      <c r="BS50" s="47">
        <v>0</v>
      </c>
      <c r="BT50" s="44">
        <f t="shared" si="101"/>
        <v>294.5100000000001</v>
      </c>
      <c r="BU50" s="48">
        <v>3.4098460280227861E-3</v>
      </c>
      <c r="BV50" s="46">
        <f>+'OCT-DEC 2021'!BV50+'JUL-SEP 2021'!BV50+'JAN-MAR 2022'!BV50+'APR-JUN 2022'!BV50</f>
        <v>0</v>
      </c>
      <c r="BW50" s="47">
        <f t="shared" si="103"/>
        <v>0</v>
      </c>
      <c r="BX50" s="44">
        <f>+'OCT-DEC 2021'!BX50+'JUL-SEP 2021'!BX50+'JAN-MAR 2022'!BX50+'APR-JUN 2022'!BX50</f>
        <v>468.07999999999993</v>
      </c>
      <c r="BY50" s="47">
        <f t="shared" si="104"/>
        <v>2.7496592885003991E-3</v>
      </c>
      <c r="BZ50" s="44">
        <f t="shared" si="105"/>
        <v>468.07999999999993</v>
      </c>
      <c r="CA50" s="48">
        <f t="shared" si="106"/>
        <v>1.0672454951925158E-3</v>
      </c>
      <c r="CB50" s="137">
        <f t="shared" si="107"/>
        <v>-52.149999999999977</v>
      </c>
      <c r="CC50" s="138">
        <f t="shared" si="108"/>
        <v>814.74</v>
      </c>
      <c r="CD50" s="139">
        <f t="shared" si="109"/>
        <v>762.59</v>
      </c>
      <c r="CE50" s="41"/>
      <c r="CF50" s="43">
        <f>+'OCT-DEC 2021'!CF50+'JUL-SEP 2021'!CF50+'JAN-MAR 2022'!CF50+'APR-JUN 2022'!CF50</f>
        <v>2136.9822222464691</v>
      </c>
      <c r="CG50" s="47">
        <f t="shared" si="110"/>
        <v>1.7063369123161254E-2</v>
      </c>
      <c r="CH50" s="44">
        <f>+'OCT-DEC 2021'!CH50+'JUL-SEP 2021'!CH50+'JAN-MAR 2022'!CH50+'APR-JUN 2022'!CH50</f>
        <v>1941.3217226928373</v>
      </c>
      <c r="CI50" s="47">
        <f t="shared" si="111"/>
        <v>8.9846888632981778E-2</v>
      </c>
      <c r="CJ50" s="44">
        <f t="shared" si="112"/>
        <v>4078.3039449393063</v>
      </c>
      <c r="CK50" s="48">
        <f t="shared" si="113"/>
        <v>2.7772848547375165E-2</v>
      </c>
      <c r="CL50" s="46">
        <f>+'OCT-DEC 2021'!CL50+'JUL-SEP 2021'!CL50+'JAN-MAR 2022'!CL50+'APR-JUN 2022'!CL50</f>
        <v>0</v>
      </c>
      <c r="CM50" s="47">
        <f t="shared" si="114"/>
        <v>0</v>
      </c>
      <c r="CN50" s="44">
        <f>+'OCT-DEC 2021'!CN50+'JUL-SEP 2021'!CN50+'JAN-MAR 2022'!CN50+'APR-JUN 2022'!CN50</f>
        <v>105.77609213134771</v>
      </c>
      <c r="CO50" s="47">
        <f t="shared" si="115"/>
        <v>3.2930202741279996E-4</v>
      </c>
      <c r="CP50" s="44">
        <f t="shared" si="116"/>
        <v>105.77609213134771</v>
      </c>
      <c r="CQ50" s="48">
        <f t="shared" si="117"/>
        <v>1.233031403144914E-4</v>
      </c>
      <c r="CR50" s="137">
        <f t="shared" si="118"/>
        <v>2136.9822222464691</v>
      </c>
      <c r="CS50" s="138">
        <f t="shared" si="119"/>
        <v>2047.097814824185</v>
      </c>
      <c r="CT50" s="139">
        <f t="shared" si="120"/>
        <v>4184.0800370706538</v>
      </c>
      <c r="CU50" s="41"/>
      <c r="CV50" s="46">
        <f t="shared" si="121"/>
        <v>3309.8411592182688</v>
      </c>
      <c r="CW50" s="47">
        <f t="shared" si="122"/>
        <v>4.8688669694309751E-3</v>
      </c>
      <c r="CX50" s="47">
        <f t="shared" si="123"/>
        <v>4870.288592671689</v>
      </c>
      <c r="CY50" s="47">
        <f t="shared" si="124"/>
        <v>3.2374703976280048E-2</v>
      </c>
      <c r="CZ50" s="44">
        <f t="shared" si="125"/>
        <v>8180.1297518899573</v>
      </c>
      <c r="DA50" s="48">
        <f t="shared" si="126"/>
        <v>9.8528239719620023E-3</v>
      </c>
      <c r="DB50" s="46">
        <f t="shared" si="127"/>
        <v>162.87247509541848</v>
      </c>
      <c r="DC50" s="47">
        <f t="shared" si="128"/>
        <v>5.859626363040141E-5</v>
      </c>
      <c r="DD50" s="44">
        <f t="shared" si="129"/>
        <v>3035.1646668389517</v>
      </c>
      <c r="DE50" s="47">
        <f t="shared" si="130"/>
        <v>1.9975350812225117E-3</v>
      </c>
      <c r="DF50" s="44">
        <f t="shared" si="131"/>
        <v>3198.0371419343701</v>
      </c>
      <c r="DG50" s="48">
        <f t="shared" si="132"/>
        <v>7.4389806945442301E-4</v>
      </c>
      <c r="DH50" s="174"/>
      <c r="DI50" s="187" t="s">
        <v>42</v>
      </c>
      <c r="DJ50" s="46">
        <f t="shared" si="133"/>
        <v>8180.1297518899573</v>
      </c>
      <c r="DK50" s="44">
        <f t="shared" si="134"/>
        <v>3198.0371419343701</v>
      </c>
      <c r="DL50" s="45">
        <f t="shared" si="135"/>
        <v>11378.166893824327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f>+'APR-JUN 2022'!D51+'JAN-MAR 2022'!D51+'JUL-SEP 2021'!D51+'OCT-DEC 2021'!D51</f>
        <v>2296.09</v>
      </c>
      <c r="E51" s="47">
        <f t="shared" si="55"/>
        <v>2.1744923857868022E-2</v>
      </c>
      <c r="F51" s="44">
        <f>+'APR-JUN 2022'!F51+'JAN-MAR 2022'!F51+'JUL-SEP 2021'!F51+'OCT-DEC 2021'!F51</f>
        <v>0</v>
      </c>
      <c r="G51" s="47">
        <f t="shared" si="56"/>
        <v>0</v>
      </c>
      <c r="H51" s="44">
        <f t="shared" si="57"/>
        <v>2296.09</v>
      </c>
      <c r="I51" s="48">
        <f t="shared" si="58"/>
        <v>1.7842023467246875E-2</v>
      </c>
      <c r="J51" s="43">
        <f>+'APR-JUN 2022'!J51+'JAN-MAR 2022'!J51+'JUL-SEP 2021'!J51+'OCT-DEC 2021'!J51</f>
        <v>1104521.3400000001</v>
      </c>
      <c r="K51" s="47">
        <f t="shared" si="59"/>
        <v>3.6129354656164443</v>
      </c>
      <c r="L51" s="44">
        <f>+'APR-JUN 2022'!L51+'JAN-MAR 2022'!L51+'JUL-SEP 2021'!L51+'OCT-DEC 2021'!L51</f>
        <v>385866.29</v>
      </c>
      <c r="M51" s="47">
        <f t="shared" si="60"/>
        <v>1.4657009313844658</v>
      </c>
      <c r="N51" s="44">
        <f t="shared" si="61"/>
        <v>1490387.6300000001</v>
      </c>
      <c r="O51" s="48">
        <f t="shared" si="62"/>
        <v>2.6194163032952127</v>
      </c>
      <c r="P51" s="137">
        <f t="shared" si="63"/>
        <v>1106817.4300000002</v>
      </c>
      <c r="Q51" s="138">
        <f t="shared" si="64"/>
        <v>385866.29</v>
      </c>
      <c r="R51" s="139">
        <f t="shared" si="65"/>
        <v>1492683.7200000002</v>
      </c>
      <c r="S51" s="39"/>
      <c r="T51" s="43">
        <f>+'APR-JUN 2022'!T51+'JAN-MAR 2022'!T51+'JUL-SEP 2021'!T51+'OCT-DEC 2021'!T51</f>
        <v>45550.362389510454</v>
      </c>
      <c r="U51" s="47">
        <f t="shared" si="66"/>
        <v>0.24042332319663068</v>
      </c>
      <c r="V51" s="44">
        <f>+'APR-JUN 2022'!V51+'JAN-MAR 2022'!V51+'JUL-SEP 2021'!V51+'OCT-DEC 2021'!V51</f>
        <v>40261.550810032524</v>
      </c>
      <c r="W51" s="47">
        <f t="shared" si="67"/>
        <v>0.87763598495983708</v>
      </c>
      <c r="X51" s="44">
        <f t="shared" si="68"/>
        <v>85811.913199542978</v>
      </c>
      <c r="Y51" s="48">
        <f t="shared" si="69"/>
        <v>0.36463882481725113</v>
      </c>
      <c r="Z51" s="46">
        <f>+'APR-JUN 2022'!Z51+'JAN-MAR 2022'!Z51+'JUL-SEP 2021'!Z51+'OCT-DEC 2021'!Z51</f>
        <v>1798784.4870837331</v>
      </c>
      <c r="AA51" s="47">
        <f t="shared" si="70"/>
        <v>1.8986737110205227</v>
      </c>
      <c r="AB51" s="44">
        <f>+'APR-JUN 2022'!AB51+'JAN-MAR 2022'!AB51+'JUL-SEP 2021'!AB51+'OCT-DEC 2021'!AB51</f>
        <v>919838.47963480093</v>
      </c>
      <c r="AC51" s="47">
        <f t="shared" si="71"/>
        <v>2.5523843445735683</v>
      </c>
      <c r="AD51" s="44">
        <f t="shared" si="72"/>
        <v>2718622.966718534</v>
      </c>
      <c r="AE51" s="48">
        <f t="shared" si="73"/>
        <v>2.0788171096217956</v>
      </c>
      <c r="AF51" s="137">
        <f t="shared" si="74"/>
        <v>1844334.8494732436</v>
      </c>
      <c r="AG51" s="138">
        <f t="shared" si="75"/>
        <v>960100.03044483345</v>
      </c>
      <c r="AH51" s="139">
        <f t="shared" si="76"/>
        <v>2804434.879918077</v>
      </c>
      <c r="AI51" s="41"/>
      <c r="AJ51" s="43">
        <f>+'OCT-DEC 2021'!AJ51+'JUL-SEP 2021'!AJ51+'JAN-MAR 2022'!AJ51+'APR-JUN 2022'!AJ51</f>
        <v>19324.040339920764</v>
      </c>
      <c r="AK51" s="47">
        <f t="shared" si="77"/>
        <v>0.30653617290483448</v>
      </c>
      <c r="AL51" s="44">
        <f>+'OCT-DEC 2021'!AL51+'JUL-SEP 2021'!AL51+'JAN-MAR 2022'!AL51+'APR-JUN 2022'!AL51</f>
        <v>-521.25847960387182</v>
      </c>
      <c r="AM51" s="47">
        <f t="shared" si="78"/>
        <v>-3.0016035909470908E-2</v>
      </c>
      <c r="AN51" s="44">
        <f t="shared" si="79"/>
        <v>18802.781860316893</v>
      </c>
      <c r="AO51" s="48">
        <f t="shared" si="80"/>
        <v>0.2338479946809553</v>
      </c>
      <c r="AP51" s="46">
        <f>+'OCT-DEC 2021'!AP51+'JUL-SEP 2021'!AP51+'JAN-MAR 2022'!AP51+'APR-JUN 2022'!AP51</f>
        <v>550677.62294239178</v>
      </c>
      <c r="AQ51" s="47">
        <f t="shared" si="81"/>
        <v>3.8934206008455421</v>
      </c>
      <c r="AR51" s="44">
        <f>+'OCT-DEC 2021'!AR51+'JUL-SEP 2021'!AR51+'JAN-MAR 2022'!AR51+'APR-JUN 2022'!AR51</f>
        <v>174509.16261368612</v>
      </c>
      <c r="AS51" s="47">
        <f t="shared" si="82"/>
        <v>1.2667714095898353</v>
      </c>
      <c r="AT51" s="44">
        <f t="shared" si="83"/>
        <v>725186.78555607796</v>
      </c>
      <c r="AU51" s="48">
        <f t="shared" si="84"/>
        <v>2.5974017828131317</v>
      </c>
      <c r="AV51" s="137">
        <f t="shared" si="85"/>
        <v>570001.66328231257</v>
      </c>
      <c r="AW51" s="138">
        <f t="shared" si="86"/>
        <v>173987.90413408226</v>
      </c>
      <c r="AX51" s="139">
        <f t="shared" si="87"/>
        <v>743989.56741639483</v>
      </c>
      <c r="AY51" s="41"/>
      <c r="AZ51" s="43">
        <f>+'OCT-DEC 2021'!AZ51+'JUL-SEP 2021'!AZ51+'JAN-MAR 2022'!AZ51+'APR-JUN 2022'!AZ51</f>
        <v>53451.686722860046</v>
      </c>
      <c r="BA51" s="47">
        <f t="shared" si="88"/>
        <v>0.48709344903094742</v>
      </c>
      <c r="BB51" s="44">
        <f>+'OCT-DEC 2021'!BB51+'JUL-SEP 2021'!BB51+'JAN-MAR 2022'!BB51+'APR-JUN 2022'!BB51</f>
        <v>13646.296918051728</v>
      </c>
      <c r="BC51" s="47">
        <v>0.66840669317467871</v>
      </c>
      <c r="BD51" s="44">
        <f t="shared" si="90"/>
        <v>67097.983640911771</v>
      </c>
      <c r="BE51" s="48">
        <v>0.54960628014203217</v>
      </c>
      <c r="BF51" s="46">
        <f>+'OCT-DEC 2021'!BF51+'JUL-SEP 2021'!BF51+'JAN-MAR 2022'!BF51+'APR-JUN 2022'!BF51</f>
        <v>2199578.0990343685</v>
      </c>
      <c r="BG51" s="47">
        <v>4.4983011547851612</v>
      </c>
      <c r="BH51" s="44">
        <f>+'OCT-DEC 2021'!BH51+'JUL-SEP 2021'!BH51+'JAN-MAR 2022'!BH51+'APR-JUN 2022'!BH51</f>
        <v>553039.97047249193</v>
      </c>
      <c r="BI51" s="47">
        <v>2.0014693470844604</v>
      </c>
      <c r="BJ51" s="44">
        <f t="shared" si="94"/>
        <v>2752618.0695068603</v>
      </c>
      <c r="BK51" s="48">
        <v>3.8042744432861064</v>
      </c>
      <c r="BL51" s="137">
        <f t="shared" si="96"/>
        <v>2253029.7857572287</v>
      </c>
      <c r="BM51" s="138">
        <f t="shared" si="97"/>
        <v>566686.26739054371</v>
      </c>
      <c r="BN51" s="139">
        <f t="shared" si="98"/>
        <v>2819716.0531477723</v>
      </c>
      <c r="BO51" s="41"/>
      <c r="BP51" s="43">
        <f>+'OCT-DEC 2021'!BP51+'JUL-SEP 2021'!BP51+'JAN-MAR 2022'!BP51+'APR-JUN 2022'!BP51</f>
        <v>14835.521743571291</v>
      </c>
      <c r="BQ51" s="47">
        <v>0.3400737096664912</v>
      </c>
      <c r="BR51" s="44">
        <f>+'OCT-DEC 2021'!BR51+'JUL-SEP 2021'!BR51+'JAN-MAR 2022'!BR51+'APR-JUN 2022'!BR51</f>
        <v>5596.4031097236002</v>
      </c>
      <c r="BS51" s="47">
        <v>0.63723067193148419</v>
      </c>
      <c r="BT51" s="44">
        <f t="shared" si="101"/>
        <v>20431.924853294891</v>
      </c>
      <c r="BU51" s="48">
        <v>0.37671222761556133</v>
      </c>
      <c r="BV51" s="46">
        <f>+'OCT-DEC 2021'!BV51+'JUL-SEP 2021'!BV51+'JAN-MAR 2022'!BV51+'APR-JUN 2022'!BV51</f>
        <v>875368.92622565106</v>
      </c>
      <c r="BW51" s="47">
        <f t="shared" si="103"/>
        <v>3.2619810557867415</v>
      </c>
      <c r="BX51" s="44">
        <f>+'OCT-DEC 2021'!BX51+'JUL-SEP 2021'!BX51+'JAN-MAR 2022'!BX51+'APR-JUN 2022'!BX51</f>
        <v>208808.08239918962</v>
      </c>
      <c r="BY51" s="47">
        <f t="shared" si="104"/>
        <v>1.2266088772921051</v>
      </c>
      <c r="BZ51" s="44">
        <f t="shared" si="105"/>
        <v>1084177.0086248408</v>
      </c>
      <c r="CA51" s="48">
        <f t="shared" si="106"/>
        <v>2.4719770732485022</v>
      </c>
      <c r="CB51" s="137">
        <f t="shared" si="107"/>
        <v>890204.44796922232</v>
      </c>
      <c r="CC51" s="138">
        <f t="shared" si="108"/>
        <v>214404.48550891323</v>
      </c>
      <c r="CD51" s="139">
        <f t="shared" si="109"/>
        <v>1104608.9334781356</v>
      </c>
      <c r="CE51" s="41"/>
      <c r="CF51" s="43">
        <f>+'OCT-DEC 2021'!CF51+'JUL-SEP 2021'!CF51+'JAN-MAR 2022'!CF51+'APR-JUN 2022'!CF51</f>
        <v>39377.721175630031</v>
      </c>
      <c r="CG51" s="47">
        <f t="shared" si="110"/>
        <v>0.31442310780777427</v>
      </c>
      <c r="CH51" s="44">
        <f>+'OCT-DEC 2021'!CH51+'JUL-SEP 2021'!CH51+'JAN-MAR 2022'!CH51+'APR-JUN 2022'!CH51</f>
        <v>12389.180425396</v>
      </c>
      <c r="CI51" s="47">
        <f t="shared" si="111"/>
        <v>0.57338734786856116</v>
      </c>
      <c r="CJ51" s="44">
        <f t="shared" si="112"/>
        <v>51766.901601026031</v>
      </c>
      <c r="CK51" s="48">
        <f t="shared" si="113"/>
        <v>0.35252750588052728</v>
      </c>
      <c r="CL51" s="46">
        <f>+'OCT-DEC 2021'!CL51+'JUL-SEP 2021'!CL51+'JAN-MAR 2022'!CL51+'APR-JUN 2022'!CL51</f>
        <v>1140619.8647917707</v>
      </c>
      <c r="CM51" s="47">
        <f t="shared" si="114"/>
        <v>2.1254802834516386</v>
      </c>
      <c r="CN51" s="44">
        <f>+'OCT-DEC 2021'!CN51+'JUL-SEP 2021'!CN51+'JAN-MAR 2022'!CN51+'APR-JUN 2022'!CN51</f>
        <v>411812.32782433496</v>
      </c>
      <c r="CO51" s="47">
        <f t="shared" si="115"/>
        <v>1.2820537394947744</v>
      </c>
      <c r="CP51" s="44">
        <f t="shared" si="116"/>
        <v>1552432.1926161055</v>
      </c>
      <c r="CQ51" s="48">
        <f t="shared" si="117"/>
        <v>1.8096694689493849</v>
      </c>
      <c r="CR51" s="137">
        <f t="shared" si="118"/>
        <v>1179997.5859674008</v>
      </c>
      <c r="CS51" s="138">
        <f t="shared" si="119"/>
        <v>424201.50824973098</v>
      </c>
      <c r="CT51" s="139">
        <f t="shared" si="120"/>
        <v>1604199.0942171318</v>
      </c>
      <c r="CU51" s="41"/>
      <c r="CV51" s="46">
        <f t="shared" si="121"/>
        <v>174835.42237149258</v>
      </c>
      <c r="CW51" s="47">
        <f t="shared" si="122"/>
        <v>0.25718769334300179</v>
      </c>
      <c r="CX51" s="47">
        <f t="shared" si="123"/>
        <v>71372.172783599977</v>
      </c>
      <c r="CY51" s="47">
        <f t="shared" si="124"/>
        <v>0.47443861324558767</v>
      </c>
      <c r="CZ51" s="44">
        <f t="shared" si="125"/>
        <v>246207.59515509254</v>
      </c>
      <c r="DA51" s="48">
        <f t="shared" si="126"/>
        <v>0.29655276495617194</v>
      </c>
      <c r="DB51" s="46">
        <f t="shared" si="127"/>
        <v>7669550.3400779152</v>
      </c>
      <c r="DC51" s="47">
        <f t="shared" si="128"/>
        <v>2.7592568565717213</v>
      </c>
      <c r="DD51" s="44">
        <f t="shared" si="129"/>
        <v>2653874.3129445035</v>
      </c>
      <c r="DE51" s="47">
        <f t="shared" si="130"/>
        <v>1.7465961893866573</v>
      </c>
      <c r="DF51" s="44">
        <f t="shared" si="131"/>
        <v>10323424.65302242</v>
      </c>
      <c r="DG51" s="48">
        <f t="shared" si="132"/>
        <v>2.4013403624501035</v>
      </c>
      <c r="DH51" s="174"/>
      <c r="DI51" s="187" t="s">
        <v>62</v>
      </c>
      <c r="DJ51" s="46">
        <f t="shared" si="133"/>
        <v>246207.59515509254</v>
      </c>
      <c r="DK51" s="44">
        <f t="shared" si="134"/>
        <v>10323424.65302242</v>
      </c>
      <c r="DL51" s="45">
        <f t="shared" si="135"/>
        <v>10569632.248177512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f>+'APR-JUN 2022'!D52+'JAN-MAR 2022'!D52+'JUL-SEP 2021'!D52+'OCT-DEC 2021'!D52</f>
        <v>174.09</v>
      </c>
      <c r="E52" s="47">
        <f t="shared" si="55"/>
        <v>1.6487044473066142E-3</v>
      </c>
      <c r="F52" s="44">
        <f>+'APR-JUN 2022'!F52+'JAN-MAR 2022'!F52+'JUL-SEP 2021'!F52+'OCT-DEC 2021'!F52</f>
        <v>0</v>
      </c>
      <c r="G52" s="47">
        <f t="shared" si="56"/>
        <v>0</v>
      </c>
      <c r="H52" s="44">
        <f t="shared" si="57"/>
        <v>174.09</v>
      </c>
      <c r="I52" s="48">
        <f t="shared" si="58"/>
        <v>1.3527857642396458E-3</v>
      </c>
      <c r="J52" s="43">
        <f>+'APR-JUN 2022'!J52+'JAN-MAR 2022'!J52+'JUL-SEP 2021'!J52+'OCT-DEC 2021'!J52</f>
        <v>10175.41</v>
      </c>
      <c r="K52" s="47">
        <f t="shared" si="59"/>
        <v>3.328419138211329E-2</v>
      </c>
      <c r="L52" s="44">
        <f>+'APR-JUN 2022'!L52+'JAN-MAR 2022'!L52+'JUL-SEP 2021'!L52+'OCT-DEC 2021'!L52</f>
        <v>38591.040000000001</v>
      </c>
      <c r="M52" s="47">
        <f t="shared" si="60"/>
        <v>0.1465868481828127</v>
      </c>
      <c r="N52" s="44">
        <f t="shared" si="61"/>
        <v>48766.45</v>
      </c>
      <c r="O52" s="48">
        <f t="shared" si="62"/>
        <v>8.5709000539564859E-2</v>
      </c>
      <c r="P52" s="137">
        <f t="shared" si="63"/>
        <v>10349.5</v>
      </c>
      <c r="Q52" s="138">
        <f t="shared" si="64"/>
        <v>38591.040000000001</v>
      </c>
      <c r="R52" s="139">
        <f t="shared" si="65"/>
        <v>48940.54</v>
      </c>
      <c r="S52" s="39"/>
      <c r="T52" s="43">
        <f>+'APR-JUN 2022'!T52+'JAN-MAR 2022'!T52+'JUL-SEP 2021'!T52+'OCT-DEC 2021'!T52</f>
        <v>11167.471339414282</v>
      </c>
      <c r="U52" s="47">
        <f t="shared" si="66"/>
        <v>5.8944000229148689E-2</v>
      </c>
      <c r="V52" s="44">
        <f>+'APR-JUN 2022'!V52+'JAN-MAR 2022'!V52+'JUL-SEP 2021'!V52+'OCT-DEC 2021'!V52</f>
        <v>46215.192636323452</v>
      </c>
      <c r="W52" s="47">
        <f t="shared" si="67"/>
        <v>1.0074156432986039</v>
      </c>
      <c r="X52" s="44">
        <f t="shared" si="68"/>
        <v>57382.663975737734</v>
      </c>
      <c r="Y52" s="48">
        <f t="shared" si="69"/>
        <v>0.24383499186576413</v>
      </c>
      <c r="Z52" s="46">
        <f>+'APR-JUN 2022'!Z52+'JAN-MAR 2022'!Z52+'JUL-SEP 2021'!Z52+'OCT-DEC 2021'!Z52</f>
        <v>13140.461490451597</v>
      </c>
      <c r="AA52" s="47">
        <f t="shared" si="70"/>
        <v>1.387017119713275E-2</v>
      </c>
      <c r="AB52" s="44">
        <f>+'APR-JUN 2022'!AB52+'JAN-MAR 2022'!AB52+'JUL-SEP 2021'!AB52+'OCT-DEC 2021'!AB52</f>
        <v>87758.716755135334</v>
      </c>
      <c r="AC52" s="47">
        <f t="shared" si="71"/>
        <v>0.24351446444663286</v>
      </c>
      <c r="AD52" s="44">
        <f t="shared" si="72"/>
        <v>100899.17824558693</v>
      </c>
      <c r="AE52" s="48">
        <f t="shared" si="73"/>
        <v>7.7153375312238148E-2</v>
      </c>
      <c r="AF52" s="137">
        <f t="shared" si="74"/>
        <v>24307.93282986588</v>
      </c>
      <c r="AG52" s="138">
        <f t="shared" si="75"/>
        <v>133973.90939145879</v>
      </c>
      <c r="AH52" s="139">
        <f t="shared" si="76"/>
        <v>158281.84222132468</v>
      </c>
      <c r="AI52" s="41"/>
      <c r="AJ52" s="43">
        <f>+'OCT-DEC 2021'!AJ52+'JUL-SEP 2021'!AJ52+'JAN-MAR 2022'!AJ52+'APR-JUN 2022'!AJ52</f>
        <v>1999.737095075493</v>
      </c>
      <c r="AK52" s="47">
        <f t="shared" si="77"/>
        <v>3.1721717878735615E-2</v>
      </c>
      <c r="AL52" s="44">
        <f>+'OCT-DEC 2021'!AL52+'JUL-SEP 2021'!AL52+'JAN-MAR 2022'!AL52+'APR-JUN 2022'!AL52</f>
        <v>6382.5651731387752</v>
      </c>
      <c r="AM52" s="47">
        <f t="shared" si="78"/>
        <v>0.36753225688925345</v>
      </c>
      <c r="AN52" s="44">
        <f t="shared" si="79"/>
        <v>8382.3022682142691</v>
      </c>
      <c r="AO52" s="48">
        <f t="shared" si="80"/>
        <v>0.10424971106900317</v>
      </c>
      <c r="AP52" s="46">
        <f>+'OCT-DEC 2021'!AP52+'JUL-SEP 2021'!AP52+'JAN-MAR 2022'!AP52+'APR-JUN 2022'!AP52</f>
        <v>1680.6602448878839</v>
      </c>
      <c r="AQ52" s="47">
        <f t="shared" si="81"/>
        <v>1.1882664099378413E-2</v>
      </c>
      <c r="AR52" s="44">
        <f>+'OCT-DEC 2021'!AR52+'JUL-SEP 2021'!AR52+'JAN-MAR 2022'!AR52+'APR-JUN 2022'!AR52</f>
        <v>3289.1305406854244</v>
      </c>
      <c r="AS52" s="47">
        <f t="shared" si="82"/>
        <v>2.3875975730699443E-2</v>
      </c>
      <c r="AT52" s="44">
        <f t="shared" si="83"/>
        <v>4969.7907855733083</v>
      </c>
      <c r="AU52" s="48">
        <f t="shared" si="84"/>
        <v>1.7800301527499608E-2</v>
      </c>
      <c r="AV52" s="137">
        <f t="shared" si="85"/>
        <v>3680.3973399633769</v>
      </c>
      <c r="AW52" s="138">
        <f t="shared" si="86"/>
        <v>9671.6957138241996</v>
      </c>
      <c r="AX52" s="139">
        <f t="shared" si="87"/>
        <v>13352.093053787576</v>
      </c>
      <c r="AY52" s="41"/>
      <c r="AZ52" s="43">
        <f>+'OCT-DEC 2021'!AZ52+'JUL-SEP 2021'!AZ52+'JAN-MAR 2022'!AZ52+'APR-JUN 2022'!AZ52</f>
        <v>4363.4497748436625</v>
      </c>
      <c r="BA52" s="47">
        <f t="shared" si="88"/>
        <v>3.9763156802176701E-2</v>
      </c>
      <c r="BB52" s="44">
        <f>+'OCT-DEC 2021'!BB52+'JUL-SEP 2021'!BB52+'JAN-MAR 2022'!BB52+'APR-JUN 2022'!BB52</f>
        <v>10388.156868751521</v>
      </c>
      <c r="BC52" s="47">
        <v>0.50263151928752825</v>
      </c>
      <c r="BD52" s="44">
        <f t="shared" si="90"/>
        <v>14751.606643595183</v>
      </c>
      <c r="BE52" s="48">
        <v>9.6498514338682395E-2</v>
      </c>
      <c r="BF52" s="46">
        <f>+'OCT-DEC 2021'!BF52+'JUL-SEP 2021'!BF52+'JAN-MAR 2022'!BF52+'APR-JUN 2022'!BF52</f>
        <v>5985.0163114879751</v>
      </c>
      <c r="BG52" s="47">
        <v>1.8592246898574066E-2</v>
      </c>
      <c r="BH52" s="44">
        <f>+'OCT-DEC 2021'!BH52+'JUL-SEP 2021'!BH52+'JAN-MAR 2022'!BH52+'APR-JUN 2022'!BH52</f>
        <v>27828.025642404871</v>
      </c>
      <c r="BI52" s="47">
        <v>9.1970375754054576E-2</v>
      </c>
      <c r="BJ52" s="44">
        <f t="shared" si="94"/>
        <v>33813.041953892847</v>
      </c>
      <c r="BK52" s="48">
        <v>3.8988647372349049E-2</v>
      </c>
      <c r="BL52" s="137">
        <f t="shared" si="96"/>
        <v>10348.466086331639</v>
      </c>
      <c r="BM52" s="138">
        <f t="shared" si="97"/>
        <v>38216.182511156396</v>
      </c>
      <c r="BN52" s="139">
        <f t="shared" si="98"/>
        <v>48564.648597488034</v>
      </c>
      <c r="BO52" s="41"/>
      <c r="BP52" s="43">
        <f>+'OCT-DEC 2021'!BP52+'JUL-SEP 2021'!BP52+'JAN-MAR 2022'!BP52+'APR-JUN 2022'!BP52</f>
        <v>351.25</v>
      </c>
      <c r="BQ52" s="47">
        <v>6.3539031422479662E-3</v>
      </c>
      <c r="BR52" s="44">
        <f>+'OCT-DEC 2021'!BR52+'JUL-SEP 2021'!BR52+'JAN-MAR 2022'!BR52+'APR-JUN 2022'!BR52</f>
        <v>233.40000000000003</v>
      </c>
      <c r="BS52" s="47">
        <v>0</v>
      </c>
      <c r="BT52" s="44">
        <f t="shared" si="101"/>
        <v>584.65000000000009</v>
      </c>
      <c r="BU52" s="48">
        <v>5.5704868879240792E-3</v>
      </c>
      <c r="BV52" s="46">
        <f>+'OCT-DEC 2021'!BV52+'JUL-SEP 2021'!BV52+'JAN-MAR 2022'!BV52+'APR-JUN 2022'!BV52</f>
        <v>186.17028867447038</v>
      </c>
      <c r="BW52" s="47">
        <f t="shared" si="103"/>
        <v>6.9374630125941528E-4</v>
      </c>
      <c r="BX52" s="44">
        <f>+'OCT-DEC 2021'!BX52+'JUL-SEP 2021'!BX52+'JAN-MAR 2022'!BX52+'APR-JUN 2022'!BX52</f>
        <v>295.75999999999988</v>
      </c>
      <c r="BY52" s="47">
        <f t="shared" si="104"/>
        <v>1.7373936745147792E-3</v>
      </c>
      <c r="BZ52" s="44">
        <f t="shared" si="105"/>
        <v>481.93028867447026</v>
      </c>
      <c r="CA52" s="48">
        <f t="shared" si="106"/>
        <v>1.0988248367472594E-3</v>
      </c>
      <c r="CB52" s="137">
        <f t="shared" si="107"/>
        <v>537.42028867447038</v>
      </c>
      <c r="CC52" s="138">
        <f t="shared" si="108"/>
        <v>529.15999999999985</v>
      </c>
      <c r="CD52" s="139">
        <f t="shared" si="109"/>
        <v>1066.5802886744702</v>
      </c>
      <c r="CE52" s="41"/>
      <c r="CF52" s="43">
        <f>+'OCT-DEC 2021'!CF52+'JUL-SEP 2021'!CF52+'JAN-MAR 2022'!CF52+'APR-JUN 2022'!CF52</f>
        <v>7647.2369426234827</v>
      </c>
      <c r="CG52" s="47">
        <f t="shared" si="110"/>
        <v>6.1061634189491072E-2</v>
      </c>
      <c r="CH52" s="44">
        <f>+'OCT-DEC 2021'!CH52+'JUL-SEP 2021'!CH52+'JAN-MAR 2022'!CH52+'APR-JUN 2022'!CH52</f>
        <v>29569.605676240317</v>
      </c>
      <c r="CI52" s="47">
        <f t="shared" si="111"/>
        <v>1.3685197239894624</v>
      </c>
      <c r="CJ52" s="44">
        <f t="shared" si="112"/>
        <v>37216.842618863797</v>
      </c>
      <c r="CK52" s="48">
        <f t="shared" si="113"/>
        <v>0.25344303598259249</v>
      </c>
      <c r="CL52" s="46">
        <f>+'OCT-DEC 2021'!CL52+'JUL-SEP 2021'!CL52+'JAN-MAR 2022'!CL52+'APR-JUN 2022'!CL52</f>
        <v>16043.420478120543</v>
      </c>
      <c r="CM52" s="47">
        <f t="shared" si="114"/>
        <v>2.989600212827671E-2</v>
      </c>
      <c r="CN52" s="44">
        <f>+'OCT-DEC 2021'!CN52+'JUL-SEP 2021'!CN52+'JAN-MAR 2022'!CN52+'APR-JUN 2022'!CN52</f>
        <v>10259.897119510251</v>
      </c>
      <c r="CO52" s="47">
        <f t="shared" si="115"/>
        <v>3.1941101759612005E-2</v>
      </c>
      <c r="CP52" s="44">
        <f t="shared" si="116"/>
        <v>26303.317597630794</v>
      </c>
      <c r="CQ52" s="48">
        <f t="shared" si="117"/>
        <v>3.0661764819690521E-2</v>
      </c>
      <c r="CR52" s="137">
        <f t="shared" si="118"/>
        <v>23690.657420744024</v>
      </c>
      <c r="CS52" s="138">
        <f t="shared" si="119"/>
        <v>39829.502795750566</v>
      </c>
      <c r="CT52" s="139">
        <f t="shared" si="120"/>
        <v>63520.160216494594</v>
      </c>
      <c r="CU52" s="41"/>
      <c r="CV52" s="46">
        <f t="shared" si="121"/>
        <v>25703.23515195692</v>
      </c>
      <c r="CW52" s="47">
        <f t="shared" si="122"/>
        <v>3.7810162669086392E-2</v>
      </c>
      <c r="CX52" s="47">
        <f t="shared" si="123"/>
        <v>92788.92035445408</v>
      </c>
      <c r="CY52" s="47">
        <f t="shared" si="124"/>
        <v>0.6168040705584078</v>
      </c>
      <c r="CZ52" s="44">
        <f t="shared" si="125"/>
        <v>118492.155506411</v>
      </c>
      <c r="DA52" s="48">
        <f t="shared" si="126"/>
        <v>0.14272173983466188</v>
      </c>
      <c r="DB52" s="46">
        <f t="shared" si="127"/>
        <v>47211.13881362247</v>
      </c>
      <c r="DC52" s="47">
        <f t="shared" si="128"/>
        <v>1.6985045107184696E-2</v>
      </c>
      <c r="DD52" s="44">
        <f t="shared" si="129"/>
        <v>168022.57005773589</v>
      </c>
      <c r="DE52" s="47">
        <f t="shared" si="130"/>
        <v>0.11058081355337006</v>
      </c>
      <c r="DF52" s="44">
        <f t="shared" si="131"/>
        <v>215233.70887135837</v>
      </c>
      <c r="DG52" s="48">
        <f t="shared" si="132"/>
        <v>5.0065691361568493E-2</v>
      </c>
      <c r="DH52" s="174"/>
      <c r="DI52" s="187" t="s">
        <v>43</v>
      </c>
      <c r="DJ52" s="46">
        <f t="shared" si="133"/>
        <v>118492.155506411</v>
      </c>
      <c r="DK52" s="44">
        <f t="shared" si="134"/>
        <v>215233.70887135837</v>
      </c>
      <c r="DL52" s="45">
        <f t="shared" si="135"/>
        <v>333725.86437776935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f>+'APR-JUN 2022'!D53+'JAN-MAR 2022'!D53+'JUL-SEP 2021'!D53+'OCT-DEC 2021'!D53</f>
        <v>30495.65</v>
      </c>
      <c r="E53" s="47">
        <f t="shared" si="55"/>
        <v>0.28880644366997499</v>
      </c>
      <c r="F53" s="44">
        <f>+'APR-JUN 2022'!F53+'JAN-MAR 2022'!F53+'JUL-SEP 2021'!F53+'OCT-DEC 2021'!F53</f>
        <v>1417.87</v>
      </c>
      <c r="G53" s="47">
        <f t="shared" si="56"/>
        <v>6.1384968395532077E-2</v>
      </c>
      <c r="H53" s="44">
        <f t="shared" si="57"/>
        <v>31913.52</v>
      </c>
      <c r="I53" s="48">
        <f t="shared" si="58"/>
        <v>0.24798756702152461</v>
      </c>
      <c r="J53" s="43">
        <f>+'APR-JUN 2022'!J53+'JAN-MAR 2022'!J53+'JUL-SEP 2021'!J53+'OCT-DEC 2021'!J53</f>
        <v>487566.27</v>
      </c>
      <c r="K53" s="47">
        <f t="shared" si="59"/>
        <v>1.5948496465639341</v>
      </c>
      <c r="L53" s="44">
        <f>+'APR-JUN 2022'!L53+'JAN-MAR 2022'!L53+'JUL-SEP 2021'!L53+'OCT-DEC 2021'!L53</f>
        <v>2324785.2200000002</v>
      </c>
      <c r="M53" s="47">
        <f t="shared" si="60"/>
        <v>8.8306233286738802</v>
      </c>
      <c r="N53" s="44">
        <f t="shared" si="61"/>
        <v>2812351.49</v>
      </c>
      <c r="O53" s="48">
        <f t="shared" si="62"/>
        <v>4.9428210454904153</v>
      </c>
      <c r="P53" s="137">
        <f t="shared" si="63"/>
        <v>518061.92000000004</v>
      </c>
      <c r="Q53" s="138">
        <f t="shared" si="64"/>
        <v>2326203.0900000003</v>
      </c>
      <c r="R53" s="139">
        <f t="shared" si="65"/>
        <v>2844265.0100000002</v>
      </c>
      <c r="S53" s="39"/>
      <c r="T53" s="43">
        <f>+'APR-JUN 2022'!T53+'JAN-MAR 2022'!T53+'JUL-SEP 2021'!T53+'OCT-DEC 2021'!T53</f>
        <v>2078156.1519450666</v>
      </c>
      <c r="U53" s="47">
        <f t="shared" si="66"/>
        <v>10.968896446962491</v>
      </c>
      <c r="V53" s="44">
        <f>+'APR-JUN 2022'!V53+'JAN-MAR 2022'!V53+'JUL-SEP 2021'!V53+'OCT-DEC 2021'!V53</f>
        <v>1499358.8770132742</v>
      </c>
      <c r="W53" s="47">
        <f t="shared" si="67"/>
        <v>32.683572250970556</v>
      </c>
      <c r="X53" s="44">
        <f t="shared" si="68"/>
        <v>3577515.0289583411</v>
      </c>
      <c r="Y53" s="48">
        <f t="shared" si="69"/>
        <v>15.201862157437263</v>
      </c>
      <c r="Z53" s="46">
        <f>+'APR-JUN 2022'!Z53+'JAN-MAR 2022'!Z53+'JUL-SEP 2021'!Z53+'OCT-DEC 2021'!Z53</f>
        <v>2929095.7390206414</v>
      </c>
      <c r="AA53" s="47">
        <f t="shared" si="70"/>
        <v>3.0917528568178274</v>
      </c>
      <c r="AB53" s="44">
        <f>+'APR-JUN 2022'!AB53+'JAN-MAR 2022'!AB53+'JUL-SEP 2021'!AB53+'OCT-DEC 2021'!AB53</f>
        <v>5121466.1730341613</v>
      </c>
      <c r="AC53" s="47">
        <f t="shared" si="71"/>
        <v>14.211136379623294</v>
      </c>
      <c r="AD53" s="44">
        <f t="shared" si="72"/>
        <v>8050561.9120548032</v>
      </c>
      <c r="AE53" s="48">
        <f t="shared" si="73"/>
        <v>6.1559274859836659</v>
      </c>
      <c r="AF53" s="137">
        <f t="shared" si="74"/>
        <v>5007251.8909657076</v>
      </c>
      <c r="AG53" s="138">
        <f t="shared" si="75"/>
        <v>6620825.0500474358</v>
      </c>
      <c r="AH53" s="139">
        <f t="shared" si="76"/>
        <v>11628076.941013142</v>
      </c>
      <c r="AI53" s="41"/>
      <c r="AJ53" s="43">
        <f>+'OCT-DEC 2021'!AJ53+'JUL-SEP 2021'!AJ53+'JAN-MAR 2022'!AJ53+'APR-JUN 2022'!AJ53</f>
        <v>384081.21586305881</v>
      </c>
      <c r="AK53" s="47">
        <f t="shared" si="77"/>
        <v>6.0926588810764404</v>
      </c>
      <c r="AL53" s="44">
        <f>+'OCT-DEC 2021'!AL53+'JUL-SEP 2021'!AL53+'JAN-MAR 2022'!AL53+'APR-JUN 2022'!AL53</f>
        <v>456760.09679844731</v>
      </c>
      <c r="AM53" s="47">
        <f t="shared" si="78"/>
        <v>26.301974939447618</v>
      </c>
      <c r="AN53" s="44">
        <f t="shared" si="79"/>
        <v>840841.31266150612</v>
      </c>
      <c r="AO53" s="48">
        <f t="shared" si="80"/>
        <v>10.457444875525534</v>
      </c>
      <c r="AP53" s="46">
        <f>+'OCT-DEC 2021'!AP53+'JUL-SEP 2021'!AP53+'JAN-MAR 2022'!AP53+'APR-JUN 2022'!AP53</f>
        <v>548870.23367763695</v>
      </c>
      <c r="AQ53" s="47">
        <f t="shared" si="81"/>
        <v>3.8806419327029293</v>
      </c>
      <c r="AR53" s="44">
        <f>+'OCT-DEC 2021'!AR53+'JUL-SEP 2021'!AR53+'JAN-MAR 2022'!AR53+'APR-JUN 2022'!AR53</f>
        <v>1163518.5016556759</v>
      </c>
      <c r="AS53" s="47">
        <f t="shared" si="82"/>
        <v>8.4460434647150162</v>
      </c>
      <c r="AT53" s="44">
        <f t="shared" si="83"/>
        <v>1712388.7353333128</v>
      </c>
      <c r="AU53" s="48">
        <f t="shared" si="84"/>
        <v>6.1332633779493078</v>
      </c>
      <c r="AV53" s="137">
        <f t="shared" si="85"/>
        <v>932951.44954069576</v>
      </c>
      <c r="AW53" s="138">
        <f t="shared" si="86"/>
        <v>1620278.5984541234</v>
      </c>
      <c r="AX53" s="139">
        <f t="shared" si="87"/>
        <v>2553230.047994819</v>
      </c>
      <c r="AY53" s="41"/>
      <c r="AZ53" s="43">
        <f>+'OCT-DEC 2021'!AZ53+'JUL-SEP 2021'!AZ53+'JAN-MAR 2022'!AZ53+'APR-JUN 2022'!AZ53</f>
        <v>1518973.9309305218</v>
      </c>
      <c r="BA53" s="47">
        <f t="shared" si="88"/>
        <v>13.842074897303727</v>
      </c>
      <c r="BB53" s="44">
        <f>+'OCT-DEC 2021'!BB53+'JUL-SEP 2021'!BB53+'JAN-MAR 2022'!BB53+'APR-JUN 2022'!BB53</f>
        <v>714359.83776679088</v>
      </c>
      <c r="BC53" s="47">
        <v>31.108447259072662</v>
      </c>
      <c r="BD53" s="44">
        <f t="shared" si="90"/>
        <v>2233333.7686973126</v>
      </c>
      <c r="BE53" s="48">
        <v>16.008052257227199</v>
      </c>
      <c r="BF53" s="46">
        <f>+'OCT-DEC 2021'!BF53+'JUL-SEP 2021'!BF53+'JAN-MAR 2022'!BF53+'APR-JUN 2022'!BF53</f>
        <v>2771673.2378173289</v>
      </c>
      <c r="BG53" s="47">
        <v>4.9054643467136394</v>
      </c>
      <c r="BH53" s="44">
        <f>+'OCT-DEC 2021'!BH53+'JUL-SEP 2021'!BH53+'JAN-MAR 2022'!BH53+'APR-JUN 2022'!BH53</f>
        <v>3364348.1987174368</v>
      </c>
      <c r="BI53" s="47">
        <v>13.507663958622363</v>
      </c>
      <c r="BJ53" s="44">
        <f t="shared" si="94"/>
        <v>6136021.4365347661</v>
      </c>
      <c r="BK53" s="48">
        <v>7.2965570466297356</v>
      </c>
      <c r="BL53" s="137">
        <f t="shared" si="96"/>
        <v>4290647.1687478507</v>
      </c>
      <c r="BM53" s="138">
        <f t="shared" si="97"/>
        <v>4078708.0364842275</v>
      </c>
      <c r="BN53" s="139">
        <f t="shared" si="98"/>
        <v>8369355.2052320782</v>
      </c>
      <c r="BO53" s="41"/>
      <c r="BP53" s="43">
        <f>+'OCT-DEC 2021'!BP53+'JUL-SEP 2021'!BP53+'JAN-MAR 2022'!BP53+'APR-JUN 2022'!BP53</f>
        <v>645310.60073595145</v>
      </c>
      <c r="BQ53" s="47">
        <v>7.899640789361607</v>
      </c>
      <c r="BR53" s="44">
        <f>+'OCT-DEC 2021'!BR53+'JUL-SEP 2021'!BR53+'JAN-MAR 2022'!BR53+'APR-JUN 2022'!BR53</f>
        <v>562366.98155573173</v>
      </c>
      <c r="BS53" s="47">
        <v>29.003616520005398</v>
      </c>
      <c r="BT53" s="44">
        <f t="shared" si="101"/>
        <v>1207677.5822916832</v>
      </c>
      <c r="BU53" s="48">
        <v>10.501694558219318</v>
      </c>
      <c r="BV53" s="46">
        <f>+'OCT-DEC 2021'!BV53+'JUL-SEP 2021'!BV53+'JAN-MAR 2022'!BV53+'APR-JUN 2022'!BV53</f>
        <v>1460961.4239474165</v>
      </c>
      <c r="BW53" s="47">
        <f t="shared" si="103"/>
        <v>5.4441371464940715</v>
      </c>
      <c r="BX53" s="44">
        <f>+'OCT-DEC 2021'!BX53+'JUL-SEP 2021'!BX53+'JAN-MAR 2022'!BX53+'APR-JUN 2022'!BX53</f>
        <v>2018882.9421003768</v>
      </c>
      <c r="BY53" s="47">
        <f t="shared" si="104"/>
        <v>11.859597150361722</v>
      </c>
      <c r="BZ53" s="44">
        <f t="shared" si="105"/>
        <v>3479844.3660477931</v>
      </c>
      <c r="CA53" s="48">
        <f t="shared" si="106"/>
        <v>7.9342168510416249</v>
      </c>
      <c r="CB53" s="137">
        <f t="shared" si="107"/>
        <v>2106272.0246833679</v>
      </c>
      <c r="CC53" s="138">
        <f t="shared" si="108"/>
        <v>2581249.9236561088</v>
      </c>
      <c r="CD53" s="139">
        <f t="shared" si="109"/>
        <v>4687521.9483394772</v>
      </c>
      <c r="CE53" s="41"/>
      <c r="CF53" s="43">
        <f>+'OCT-DEC 2021'!CF53+'JUL-SEP 2021'!CF53+'JAN-MAR 2022'!CF53+'APR-JUN 2022'!CF53</f>
        <v>2474156.614685236</v>
      </c>
      <c r="CG53" s="47">
        <f t="shared" si="110"/>
        <v>19.755638182382633</v>
      </c>
      <c r="CH53" s="44">
        <f>+'OCT-DEC 2021'!CH53+'JUL-SEP 2021'!CH53+'JAN-MAR 2022'!CH53+'APR-JUN 2022'!CH53</f>
        <v>974742.50737431506</v>
      </c>
      <c r="CI53" s="47">
        <f t="shared" si="111"/>
        <v>45.112348191526593</v>
      </c>
      <c r="CJ53" s="44">
        <f t="shared" si="112"/>
        <v>3448899.1220595511</v>
      </c>
      <c r="CK53" s="48">
        <f t="shared" si="113"/>
        <v>23.486663638935958</v>
      </c>
      <c r="CL53" s="46">
        <f>+'OCT-DEC 2021'!CL53+'JUL-SEP 2021'!CL53+'JAN-MAR 2022'!CL53+'APR-JUN 2022'!CL53</f>
        <v>2905782.3651189334</v>
      </c>
      <c r="CM53" s="47">
        <f t="shared" si="114"/>
        <v>5.4147602682592897</v>
      </c>
      <c r="CN53" s="44">
        <f>+'OCT-DEC 2021'!CN53+'JUL-SEP 2021'!CN53+'JAN-MAR 2022'!CN53+'APR-JUN 2022'!CN53</f>
        <v>3598904.786509864</v>
      </c>
      <c r="CO53" s="47">
        <f t="shared" si="115"/>
        <v>11.204106890162802</v>
      </c>
      <c r="CP53" s="44">
        <f t="shared" si="116"/>
        <v>6504687.1516287979</v>
      </c>
      <c r="CQ53" s="48">
        <f t="shared" si="117"/>
        <v>7.5825107205058178</v>
      </c>
      <c r="CR53" s="137">
        <f t="shared" si="118"/>
        <v>5379938.9798041694</v>
      </c>
      <c r="CS53" s="138">
        <f t="shared" si="119"/>
        <v>4573647.2938841786</v>
      </c>
      <c r="CT53" s="139">
        <f t="shared" si="120"/>
        <v>9953586.273688348</v>
      </c>
      <c r="CU53" s="41"/>
      <c r="CV53" s="46">
        <f t="shared" si="121"/>
        <v>7131174.1641598344</v>
      </c>
      <c r="CW53" s="47">
        <f t="shared" si="122"/>
        <v>10.490152448686644</v>
      </c>
      <c r="CX53" s="47">
        <f t="shared" si="123"/>
        <v>4209006.1705085598</v>
      </c>
      <c r="CY53" s="47">
        <f t="shared" si="124"/>
        <v>27.978902319995743</v>
      </c>
      <c r="CZ53" s="44">
        <f t="shared" si="125"/>
        <v>11340180.334668394</v>
      </c>
      <c r="DA53" s="48">
        <f t="shared" si="126"/>
        <v>13.659049921791011</v>
      </c>
      <c r="DB53" s="46">
        <f t="shared" si="127"/>
        <v>11103949.269581957</v>
      </c>
      <c r="DC53" s="47">
        <f t="shared" si="128"/>
        <v>3.994842826314549</v>
      </c>
      <c r="DD53" s="44">
        <f t="shared" si="129"/>
        <v>17591905.822017513</v>
      </c>
      <c r="DE53" s="47">
        <f t="shared" si="130"/>
        <v>11.577773492480866</v>
      </c>
      <c r="DF53" s="44">
        <f t="shared" si="131"/>
        <v>28695855.091599472</v>
      </c>
      <c r="DG53" s="48">
        <f t="shared" si="132"/>
        <v>6.6749666300225847</v>
      </c>
      <c r="DH53" s="174"/>
      <c r="DI53" s="187" t="s">
        <v>44</v>
      </c>
      <c r="DJ53" s="46">
        <f t="shared" si="133"/>
        <v>11340180.334668394</v>
      </c>
      <c r="DK53" s="44">
        <f t="shared" si="134"/>
        <v>28695855.091599472</v>
      </c>
      <c r="DL53" s="45">
        <f t="shared" si="135"/>
        <v>40036035.426267862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f>+'APR-JUN 2022'!D54+'JAN-MAR 2022'!D54+'JUL-SEP 2021'!D54+'OCT-DEC 2021'!D54</f>
        <v>51525.18</v>
      </c>
      <c r="E54" s="47">
        <f t="shared" si="55"/>
        <v>0.48796480793999547</v>
      </c>
      <c r="F54" s="44">
        <f>+'APR-JUN 2022'!F54+'JAN-MAR 2022'!F54+'JUL-SEP 2021'!F54+'OCT-DEC 2021'!F54</f>
        <v>4145.92</v>
      </c>
      <c r="G54" s="47">
        <f t="shared" si="56"/>
        <v>0.17949259676162438</v>
      </c>
      <c r="H54" s="44">
        <f t="shared" si="57"/>
        <v>55671.1</v>
      </c>
      <c r="I54" s="48">
        <f t="shared" si="58"/>
        <v>0.43259849250135984</v>
      </c>
      <c r="J54" s="43">
        <f>+'APR-JUN 2022'!J54+'JAN-MAR 2022'!J54+'JUL-SEP 2021'!J54+'OCT-DEC 2021'!J54</f>
        <v>2292420.52</v>
      </c>
      <c r="K54" s="47">
        <f t="shared" si="59"/>
        <v>7.4986033305747553</v>
      </c>
      <c r="L54" s="44">
        <f>+'APR-JUN 2022'!L54+'JAN-MAR 2022'!L54+'JUL-SEP 2021'!L54+'OCT-DEC 2021'!L54</f>
        <v>8874369.8399999999</v>
      </c>
      <c r="M54" s="47">
        <f t="shared" si="60"/>
        <v>33.709013917588429</v>
      </c>
      <c r="N54" s="44">
        <f t="shared" si="61"/>
        <v>11166790.359999999</v>
      </c>
      <c r="O54" s="48">
        <f t="shared" si="62"/>
        <v>19.626083936609035</v>
      </c>
      <c r="P54" s="137">
        <f t="shared" si="63"/>
        <v>2343945.7000000002</v>
      </c>
      <c r="Q54" s="138">
        <f t="shared" si="64"/>
        <v>8878515.7599999998</v>
      </c>
      <c r="R54" s="139">
        <f t="shared" si="65"/>
        <v>11222461.460000001</v>
      </c>
      <c r="S54" s="39"/>
      <c r="T54" s="43">
        <f>+'APR-JUN 2022'!T54+'JAN-MAR 2022'!T54+'JUL-SEP 2021'!T54+'OCT-DEC 2021'!T54</f>
        <v>6760973.8833162356</v>
      </c>
      <c r="U54" s="47">
        <f t="shared" si="66"/>
        <v>35.685683357962596</v>
      </c>
      <c r="V54" s="44">
        <f>+'APR-JUN 2022'!V54+'JAN-MAR 2022'!V54+'JUL-SEP 2021'!V54+'OCT-DEC 2021'!V54</f>
        <v>4638844.2239488028</v>
      </c>
      <c r="W54" s="47">
        <f t="shared" si="67"/>
        <v>101.11922014057336</v>
      </c>
      <c r="X54" s="44">
        <f t="shared" si="68"/>
        <v>11399818.107265038</v>
      </c>
      <c r="Y54" s="48">
        <f t="shared" si="69"/>
        <v>48.4410162036299</v>
      </c>
      <c r="Z54" s="46">
        <f>+'APR-JUN 2022'!Z54+'JAN-MAR 2022'!Z54+'JUL-SEP 2021'!Z54+'OCT-DEC 2021'!Z54</f>
        <v>15968818.268296158</v>
      </c>
      <c r="AA54" s="47">
        <f t="shared" si="70"/>
        <v>16.855590905853088</v>
      </c>
      <c r="AB54" s="44">
        <f>+'APR-JUN 2022'!AB54+'JAN-MAR 2022'!AB54+'JUL-SEP 2021'!AB54+'OCT-DEC 2021'!AB54</f>
        <v>13775179.911403557</v>
      </c>
      <c r="AC54" s="47">
        <f t="shared" si="71"/>
        <v>38.223616784883781</v>
      </c>
      <c r="AD54" s="44">
        <f t="shared" si="72"/>
        <v>29743998.179699715</v>
      </c>
      <c r="AE54" s="48">
        <f t="shared" si="73"/>
        <v>22.743989542306021</v>
      </c>
      <c r="AF54" s="137">
        <f t="shared" si="74"/>
        <v>22729792.151612394</v>
      </c>
      <c r="AG54" s="138">
        <f t="shared" si="75"/>
        <v>18414024.135352358</v>
      </c>
      <c r="AH54" s="139">
        <f t="shared" si="76"/>
        <v>41143816.286964752</v>
      </c>
      <c r="AI54" s="41"/>
      <c r="AJ54" s="43">
        <f>+'OCT-DEC 2021'!AJ54+'JUL-SEP 2021'!AJ54+'JAN-MAR 2022'!AJ54+'APR-JUN 2022'!AJ54</f>
        <v>2453449.545855307</v>
      </c>
      <c r="AK54" s="47">
        <f t="shared" si="77"/>
        <v>38.918933151258045</v>
      </c>
      <c r="AL54" s="44">
        <f>+'OCT-DEC 2021'!AL54+'JUL-SEP 2021'!AL54+'JAN-MAR 2022'!AL54+'APR-JUN 2022'!AL54</f>
        <v>1360101.4054814917</v>
      </c>
      <c r="AM54" s="47">
        <f t="shared" si="78"/>
        <v>78.319786103967047</v>
      </c>
      <c r="AN54" s="44">
        <f t="shared" si="79"/>
        <v>3813550.9513367987</v>
      </c>
      <c r="AO54" s="48">
        <f t="shared" si="80"/>
        <v>47.428686308693365</v>
      </c>
      <c r="AP54" s="46">
        <f>+'OCT-DEC 2021'!AP54+'JUL-SEP 2021'!AP54+'JAN-MAR 2022'!AP54+'APR-JUN 2022'!AP54</f>
        <v>3702790.1089626211</v>
      </c>
      <c r="AQ54" s="47">
        <f t="shared" si="81"/>
        <v>26.179598898192996</v>
      </c>
      <c r="AR54" s="44">
        <f>+'OCT-DEC 2021'!AR54+'JUL-SEP 2021'!AR54+'JAN-MAR 2022'!AR54+'APR-JUN 2022'!AR54</f>
        <v>3683776.1742470302</v>
      </c>
      <c r="AS54" s="47">
        <f t="shared" si="82"/>
        <v>26.740729638332379</v>
      </c>
      <c r="AT54" s="44">
        <f t="shared" si="83"/>
        <v>7386566.2832096517</v>
      </c>
      <c r="AU54" s="48">
        <f t="shared" si="84"/>
        <v>26.456467237146715</v>
      </c>
      <c r="AV54" s="137">
        <f t="shared" si="85"/>
        <v>6156239.6548179276</v>
      </c>
      <c r="AW54" s="138">
        <f t="shared" si="86"/>
        <v>5043877.5797285214</v>
      </c>
      <c r="AX54" s="139">
        <f t="shared" si="87"/>
        <v>11200117.234546449</v>
      </c>
      <c r="AY54" s="41"/>
      <c r="AZ54" s="43">
        <f>+'OCT-DEC 2021'!AZ54+'JUL-SEP 2021'!AZ54+'JAN-MAR 2022'!AZ54+'APR-JUN 2022'!AZ54</f>
        <v>5181542.6154865725</v>
      </c>
      <c r="BA54" s="47">
        <f t="shared" si="88"/>
        <v>47.218256684101597</v>
      </c>
      <c r="BB54" s="44">
        <f>+'OCT-DEC 2021'!BB54+'JUL-SEP 2021'!BB54+'JAN-MAR 2022'!BB54+'APR-JUN 2022'!BB54</f>
        <v>1957678.2639453053</v>
      </c>
      <c r="BC54" s="47">
        <v>89.849300976543631</v>
      </c>
      <c r="BD54" s="44">
        <f t="shared" si="90"/>
        <v>7139220.8794318773</v>
      </c>
      <c r="BE54" s="48">
        <v>53.253096201093207</v>
      </c>
      <c r="BF54" s="46">
        <f>+'OCT-DEC 2021'!BF54+'JUL-SEP 2021'!BF54+'JAN-MAR 2022'!BF54+'APR-JUN 2022'!BF54</f>
        <v>14807072.013292842</v>
      </c>
      <c r="BG54" s="47">
        <v>30.32925459269179</v>
      </c>
      <c r="BH54" s="44">
        <f>+'OCT-DEC 2021'!BH54+'JUL-SEP 2021'!BH54+'JAN-MAR 2022'!BH54+'APR-JUN 2022'!BH54</f>
        <v>9127703.5688195508</v>
      </c>
      <c r="BI54" s="47">
        <v>39.988103811890007</v>
      </c>
      <c r="BJ54" s="44">
        <f t="shared" si="94"/>
        <v>23934775.582112394</v>
      </c>
      <c r="BK54" s="48">
        <v>33.014056724653777</v>
      </c>
      <c r="BL54" s="137">
        <f t="shared" si="96"/>
        <v>19988614.628779415</v>
      </c>
      <c r="BM54" s="138">
        <f t="shared" si="97"/>
        <v>11085381.832764857</v>
      </c>
      <c r="BN54" s="139">
        <f t="shared" si="98"/>
        <v>31073996.461544272</v>
      </c>
      <c r="BO54" s="41"/>
      <c r="BP54" s="43">
        <f>+'OCT-DEC 2021'!BP54+'JUL-SEP 2021'!BP54+'JAN-MAR 2022'!BP54+'APR-JUN 2022'!BP54</f>
        <v>2101911.1429156815</v>
      </c>
      <c r="BQ54" s="47">
        <v>27.053877300626937</v>
      </c>
      <c r="BR54" s="44">
        <f>+'OCT-DEC 2021'!BR54+'JUL-SEP 2021'!BR54+'JAN-MAR 2022'!BR54+'APR-JUN 2022'!BR54</f>
        <v>1525294.9059029114</v>
      </c>
      <c r="BS54" s="47">
        <v>94.315160099152664</v>
      </c>
      <c r="BT54" s="44">
        <f t="shared" si="101"/>
        <v>3627206.0488185929</v>
      </c>
      <c r="BU54" s="48">
        <v>35.346981720282614</v>
      </c>
      <c r="BV54" s="46">
        <f>+'OCT-DEC 2021'!BV54+'JUL-SEP 2021'!BV54+'JAN-MAR 2022'!BV54+'APR-JUN 2022'!BV54</f>
        <v>7164928.885109337</v>
      </c>
      <c r="BW54" s="47">
        <f t="shared" si="103"/>
        <v>26.699442473996523</v>
      </c>
      <c r="BX54" s="44">
        <f>+'OCT-DEC 2021'!BX54+'JUL-SEP 2021'!BX54+'JAN-MAR 2022'!BX54+'APR-JUN 2022'!BX54</f>
        <v>5259181.021139089</v>
      </c>
      <c r="BY54" s="47">
        <f t="shared" si="104"/>
        <v>30.894197454879748</v>
      </c>
      <c r="BZ54" s="44">
        <f t="shared" si="105"/>
        <v>12424109.906248426</v>
      </c>
      <c r="CA54" s="48">
        <f t="shared" si="106"/>
        <v>28.32758359515541</v>
      </c>
      <c r="CB54" s="137">
        <f t="shared" si="107"/>
        <v>9266840.0280250181</v>
      </c>
      <c r="CC54" s="138">
        <f t="shared" si="108"/>
        <v>6784475.927042</v>
      </c>
      <c r="CD54" s="139">
        <f t="shared" si="109"/>
        <v>16051315.955067018</v>
      </c>
      <c r="CE54" s="41"/>
      <c r="CF54" s="43">
        <f>+'OCT-DEC 2021'!CF54+'JUL-SEP 2021'!CF54+'JAN-MAR 2022'!CF54+'APR-JUN 2022'!CF54</f>
        <v>5163730.1249207482</v>
      </c>
      <c r="CG54" s="47">
        <f t="shared" si="110"/>
        <v>41.231336534604097</v>
      </c>
      <c r="CH54" s="44">
        <f>+'OCT-DEC 2021'!CH54+'JUL-SEP 2021'!CH54+'JAN-MAR 2022'!CH54+'APR-JUN 2022'!CH54</f>
        <v>1758954.6829746028</v>
      </c>
      <c r="CI54" s="47">
        <f t="shared" si="111"/>
        <v>81.406705372083252</v>
      </c>
      <c r="CJ54" s="44">
        <f t="shared" si="112"/>
        <v>6922684.8078953512</v>
      </c>
      <c r="CK54" s="48">
        <f t="shared" si="113"/>
        <v>47.142802328273696</v>
      </c>
      <c r="CL54" s="46">
        <f>+'OCT-DEC 2021'!CL54+'JUL-SEP 2021'!CL54+'JAN-MAR 2022'!CL54+'APR-JUN 2022'!CL54</f>
        <v>10890337.392027883</v>
      </c>
      <c r="CM54" s="47">
        <f t="shared" si="114"/>
        <v>20.293524706513075</v>
      </c>
      <c r="CN54" s="44">
        <f>+'OCT-DEC 2021'!CN54+'JUL-SEP 2021'!CN54+'JAN-MAR 2022'!CN54+'APR-JUN 2022'!CN54</f>
        <v>6893805.8562319828</v>
      </c>
      <c r="CO54" s="47">
        <f t="shared" si="115"/>
        <v>21.461789704127739</v>
      </c>
      <c r="CP54" s="44">
        <f t="shared" si="116"/>
        <v>17784143.248259865</v>
      </c>
      <c r="CQ54" s="48">
        <f t="shared" si="117"/>
        <v>20.730967330408046</v>
      </c>
      <c r="CR54" s="137">
        <f t="shared" si="118"/>
        <v>16054067.516948631</v>
      </c>
      <c r="CS54" s="138">
        <f t="shared" si="119"/>
        <v>8652760.5392065849</v>
      </c>
      <c r="CT54" s="139">
        <f t="shared" si="120"/>
        <v>24706828.056155216</v>
      </c>
      <c r="CU54" s="41"/>
      <c r="CV54" s="46">
        <f t="shared" si="121"/>
        <v>21713132.492494546</v>
      </c>
      <c r="CW54" s="47">
        <f t="shared" si="122"/>
        <v>31.940612407078209</v>
      </c>
      <c r="CX54" s="47">
        <f t="shared" si="123"/>
        <v>11245019.402253114</v>
      </c>
      <c r="CY54" s="47">
        <f t="shared" si="124"/>
        <v>74.750020954253429</v>
      </c>
      <c r="CZ54" s="44">
        <f t="shared" si="125"/>
        <v>32958151.89474766</v>
      </c>
      <c r="DA54" s="48">
        <f t="shared" si="126"/>
        <v>39.697520566236498</v>
      </c>
      <c r="DB54" s="46">
        <f t="shared" si="127"/>
        <v>54826367.187688842</v>
      </c>
      <c r="DC54" s="47">
        <f t="shared" si="128"/>
        <v>19.724758672359457</v>
      </c>
      <c r="DD54" s="44">
        <f t="shared" si="129"/>
        <v>47614016.3718412</v>
      </c>
      <c r="DE54" s="47">
        <f t="shared" si="130"/>
        <v>31.336246464581841</v>
      </c>
      <c r="DF54" s="44">
        <f t="shared" si="131"/>
        <v>102440383.55953005</v>
      </c>
      <c r="DG54" s="48">
        <f t="shared" si="132"/>
        <v>23.828742501099097</v>
      </c>
      <c r="DH54" s="174"/>
      <c r="DI54" s="187" t="s">
        <v>45</v>
      </c>
      <c r="DJ54" s="46">
        <f t="shared" si="133"/>
        <v>32958151.89474766</v>
      </c>
      <c r="DK54" s="44">
        <f t="shared" si="134"/>
        <v>102440383.55953005</v>
      </c>
      <c r="DL54" s="45">
        <f t="shared" si="135"/>
        <v>135398535.45427769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f>+'APR-JUN 2022'!D55+'JAN-MAR 2022'!D55+'JUL-SEP 2021'!D55+'OCT-DEC 2021'!D55</f>
        <v>0</v>
      </c>
      <c r="E55" s="47">
        <f t="shared" si="55"/>
        <v>0</v>
      </c>
      <c r="F55" s="44">
        <f>+'APR-JUN 2022'!F55+'JAN-MAR 2022'!F55+'JUL-SEP 2021'!F55+'OCT-DEC 2021'!F55</f>
        <v>0</v>
      </c>
      <c r="G55" s="47">
        <f t="shared" si="56"/>
        <v>0</v>
      </c>
      <c r="H55" s="44">
        <f t="shared" si="57"/>
        <v>0</v>
      </c>
      <c r="I55" s="48">
        <f t="shared" si="58"/>
        <v>0</v>
      </c>
      <c r="J55" s="43">
        <f>+'APR-JUN 2022'!J55+'JAN-MAR 2022'!J55+'JUL-SEP 2021'!J55+'OCT-DEC 2021'!J55</f>
        <v>438071.13000000006</v>
      </c>
      <c r="K55" s="47">
        <f t="shared" si="59"/>
        <v>1.432948975019054</v>
      </c>
      <c r="L55" s="44">
        <f>+'APR-JUN 2022'!L55+'JAN-MAR 2022'!L55+'JUL-SEP 2021'!L55+'OCT-DEC 2021'!L55</f>
        <v>0</v>
      </c>
      <c r="M55" s="47">
        <f t="shared" si="60"/>
        <v>0</v>
      </c>
      <c r="N55" s="44">
        <f t="shared" si="61"/>
        <v>438071.13000000006</v>
      </c>
      <c r="O55" s="48">
        <f t="shared" si="62"/>
        <v>0.76992765964177823</v>
      </c>
      <c r="P55" s="137">
        <f t="shared" ref="P55" si="136">+D55+J55</f>
        <v>438071.13000000006</v>
      </c>
      <c r="Q55" s="138">
        <f t="shared" ref="Q55" si="137">+F55+L55</f>
        <v>0</v>
      </c>
      <c r="R55" s="139">
        <f t="shared" ref="R55" si="138">+P55+Q55</f>
        <v>438071.13000000006</v>
      </c>
      <c r="S55" s="39"/>
      <c r="T55" s="43">
        <f>+'APR-JUN 2022'!T55+'JAN-MAR 2022'!T55+'JUL-SEP 2021'!T55+'OCT-DEC 2021'!T55</f>
        <v>23368370.044475503</v>
      </c>
      <c r="U55" s="47">
        <f t="shared" si="66"/>
        <v>123.34262317691692</v>
      </c>
      <c r="V55" s="44">
        <f>+'APR-JUN 2022'!V55+'JAN-MAR 2022'!V55+'JUL-SEP 2021'!V55+'OCT-DEC 2021'!V55</f>
        <v>217504.64417859164</v>
      </c>
      <c r="W55" s="47">
        <f t="shared" si="67"/>
        <v>4.7412456496695725</v>
      </c>
      <c r="X55" s="44">
        <f t="shared" si="68"/>
        <v>23585874.688654095</v>
      </c>
      <c r="Y55" s="48">
        <f t="shared" si="69"/>
        <v>100.22297963173233</v>
      </c>
      <c r="Z55" s="46">
        <f>+'APR-JUN 2022'!Z55+'JAN-MAR 2022'!Z55+'JUL-SEP 2021'!Z55+'OCT-DEC 2021'!Z55</f>
        <v>1376415.2204029206</v>
      </c>
      <c r="AA55" s="47">
        <f t="shared" si="70"/>
        <v>1.4528496399612838</v>
      </c>
      <c r="AB55" s="44">
        <f>+'APR-JUN 2022'!AB55+'JAN-MAR 2022'!AB55+'JUL-SEP 2021'!AB55+'OCT-DEC 2021'!AB55</f>
        <v>17124.05960289609</v>
      </c>
      <c r="AC55" s="47">
        <f t="shared" si="71"/>
        <v>4.7516148338705627E-2</v>
      </c>
      <c r="AD55" s="44">
        <f t="shared" si="72"/>
        <v>1393539.2800058166</v>
      </c>
      <c r="AE55" s="48">
        <f t="shared" si="73"/>
        <v>1.0655811172311245</v>
      </c>
      <c r="AF55" s="137">
        <f t="shared" ref="AF55" si="139">+T55+Z55</f>
        <v>24744785.264878422</v>
      </c>
      <c r="AG55" s="138">
        <f t="shared" ref="AG55" si="140">+V55+AB55</f>
        <v>234628.70378148774</v>
      </c>
      <c r="AH55" s="139">
        <f t="shared" ref="AH55" si="141">+AF55+AG55</f>
        <v>24979413.968659911</v>
      </c>
      <c r="AI55" s="41"/>
      <c r="AJ55" s="43">
        <f>+'OCT-DEC 2021'!AJ55+'JUL-SEP 2021'!AJ55+'JAN-MAR 2022'!AJ55+'APR-JUN 2022'!AJ55</f>
        <v>0</v>
      </c>
      <c r="AK55" s="47">
        <f t="shared" si="77"/>
        <v>0</v>
      </c>
      <c r="AL55" s="44">
        <f>+'OCT-DEC 2021'!AL55+'JUL-SEP 2021'!AL55+'JAN-MAR 2022'!AL55+'APR-JUN 2022'!AL55</f>
        <v>0</v>
      </c>
      <c r="AM55" s="47">
        <f t="shared" si="78"/>
        <v>0</v>
      </c>
      <c r="AN55" s="44">
        <f t="shared" si="79"/>
        <v>0</v>
      </c>
      <c r="AO55" s="48">
        <f t="shared" si="80"/>
        <v>0</v>
      </c>
      <c r="AP55" s="46">
        <f>+'OCT-DEC 2021'!AP55+'JUL-SEP 2021'!AP55+'JAN-MAR 2022'!AP55+'APR-JUN 2022'!AP55</f>
        <v>0</v>
      </c>
      <c r="AQ55" s="47">
        <f t="shared" si="81"/>
        <v>0</v>
      </c>
      <c r="AR55" s="44">
        <f>+'OCT-DEC 2021'!AR55+'JUL-SEP 2021'!AR55+'JAN-MAR 2022'!AR55+'APR-JUN 2022'!AR55</f>
        <v>0</v>
      </c>
      <c r="AS55" s="47">
        <f t="shared" si="82"/>
        <v>0</v>
      </c>
      <c r="AT55" s="44">
        <f t="shared" si="83"/>
        <v>0</v>
      </c>
      <c r="AU55" s="48">
        <f t="shared" si="84"/>
        <v>0</v>
      </c>
      <c r="AV55" s="137">
        <f t="shared" ref="AV55" si="142">+AJ55+AP55</f>
        <v>0</v>
      </c>
      <c r="AW55" s="138">
        <f t="shared" ref="AW55" si="143">+AL55+AR55</f>
        <v>0</v>
      </c>
      <c r="AX55" s="139">
        <f t="shared" ref="AX55" si="144">+AV55+AW55</f>
        <v>0</v>
      </c>
      <c r="AY55" s="41"/>
      <c r="AZ55" s="43">
        <f>+'OCT-DEC 2021'!AZ55+'JUL-SEP 2021'!AZ55+'JAN-MAR 2022'!AZ55+'APR-JUN 2022'!AZ55</f>
        <v>8107670.3574839188</v>
      </c>
      <c r="BA55" s="47">
        <f t="shared" si="88"/>
        <v>73.883414353392865</v>
      </c>
      <c r="BB55" s="44">
        <f>+'OCT-DEC 2021'!BB55+'JUL-SEP 2021'!BB55+'JAN-MAR 2022'!BB55+'APR-JUN 2022'!BB55</f>
        <v>103057.87781429054</v>
      </c>
      <c r="BC55" s="47">
        <f>+BB55/BB111</f>
        <v>3.9106696700296184</v>
      </c>
      <c r="BD55" s="44">
        <f t="shared" si="90"/>
        <v>8210728.2352982089</v>
      </c>
      <c r="BE55" s="47">
        <f>+BD55/BD111</f>
        <v>60.333518765647547</v>
      </c>
      <c r="BF55" s="46">
        <f>+'OCT-DEC 2021'!BF55+'JUL-SEP 2021'!BF55+'JAN-MAR 2022'!BF55+'APR-JUN 2022'!BF55</f>
        <v>990203.45595474076</v>
      </c>
      <c r="BG55" s="47">
        <v>0.28199560343097002</v>
      </c>
      <c r="BH55" s="44">
        <f>+'OCT-DEC 2021'!BH55+'JUL-SEP 2021'!BH55+'JAN-MAR 2022'!BH55+'APR-JUN 2022'!BH55</f>
        <v>8306.3091277436379</v>
      </c>
      <c r="BI55" s="47">
        <v>1.4851850004975142E-2</v>
      </c>
      <c r="BJ55" s="44">
        <f t="shared" si="94"/>
        <v>998509.76508248434</v>
      </c>
      <c r="BK55" s="48">
        <v>0.2077395401607354</v>
      </c>
      <c r="BL55" s="137">
        <f t="shared" ref="BL55" si="145">+AZ55+BF55</f>
        <v>9097873.8134386595</v>
      </c>
      <c r="BM55" s="138">
        <f t="shared" ref="BM55" si="146">+BB55+BH55</f>
        <v>111364.18694203417</v>
      </c>
      <c r="BN55" s="139">
        <f t="shared" ref="BN55" si="147">+BL55+BM55</f>
        <v>9209238.000380693</v>
      </c>
      <c r="BO55" s="41"/>
      <c r="BP55" s="43">
        <f>+'OCT-DEC 2021'!BP55+'JUL-SEP 2021'!BP55+'JAN-MAR 2022'!BP55+'APR-JUN 2022'!BP55</f>
        <v>2012403.0980823254</v>
      </c>
      <c r="BQ55" s="47">
        <f>+BP55/BP111</f>
        <v>23.202544598099035</v>
      </c>
      <c r="BR55" s="44">
        <f>+'OCT-DEC 2021'!BR55+'JUL-SEP 2021'!BR55+'JAN-MAR 2022'!BR55+'APR-JUN 2022'!BR55</f>
        <v>7690.9559307291138</v>
      </c>
      <c r="BS55" s="47">
        <f>+BR55/BR111</f>
        <v>0.47663336209278095</v>
      </c>
      <c r="BT55" s="44">
        <f t="shared" si="101"/>
        <v>2020094.0540130546</v>
      </c>
      <c r="BU55" s="48">
        <f>+BT55/BT111</f>
        <v>19.637730431359167</v>
      </c>
      <c r="BV55" s="46">
        <f>+'OCT-DEC 2021'!BV55+'JUL-SEP 2021'!BV55+'JAN-MAR 2022'!BV55+'APR-JUN 2022'!BV55</f>
        <v>779194.37769045343</v>
      </c>
      <c r="BW55" s="47">
        <f t="shared" si="103"/>
        <v>2.9035955271578819</v>
      </c>
      <c r="BX55" s="44">
        <f>+'OCT-DEC 2021'!BX55+'JUL-SEP 2021'!BX55+'JAN-MAR 2022'!BX55+'APR-JUN 2022'!BX55</f>
        <v>12820.094992492011</v>
      </c>
      <c r="BY55" s="47">
        <f t="shared" si="104"/>
        <v>7.5309548101955046E-2</v>
      </c>
      <c r="BZ55" s="44">
        <f t="shared" si="105"/>
        <v>792014.47268294543</v>
      </c>
      <c r="CA55" s="48">
        <f t="shared" si="106"/>
        <v>1.8058320759232385</v>
      </c>
      <c r="CB55" s="137">
        <f t="shared" ref="CB55" si="148">+BP55+BV55</f>
        <v>2791597.475772779</v>
      </c>
      <c r="CC55" s="138">
        <f t="shared" ref="CC55" si="149">+BR55+BX55</f>
        <v>20511.050923221126</v>
      </c>
      <c r="CD55" s="139">
        <f t="shared" ref="CD55" si="150">+CB55+CC55</f>
        <v>2812108.5266960002</v>
      </c>
      <c r="CE55" s="41"/>
      <c r="CF55" s="43">
        <f>+'OCT-DEC 2021'!CF55+'JUL-SEP 2021'!CF55+'JAN-MAR 2022'!CF55+'APR-JUN 2022'!CF55</f>
        <v>2190051.9817218608</v>
      </c>
      <c r="CG55" s="47">
        <f t="shared" si="110"/>
        <v>17.487120376577881</v>
      </c>
      <c r="CH55" s="44">
        <f>+'OCT-DEC 2021'!CH55+'JUL-SEP 2021'!CH55+'JAN-MAR 2022'!CH55+'APR-JUN 2022'!CH55</f>
        <v>27175.391050071568</v>
      </c>
      <c r="CI55" s="47">
        <f t="shared" si="111"/>
        <v>1.2577123640520003</v>
      </c>
      <c r="CJ55" s="44">
        <f t="shared" si="112"/>
        <v>2217227.3727719323</v>
      </c>
      <c r="CK55" s="48">
        <f t="shared" si="113"/>
        <v>15.099100226578585</v>
      </c>
      <c r="CL55" s="46">
        <f>+'OCT-DEC 2021'!CL55+'JUL-SEP 2021'!CL55+'JAN-MAR 2022'!CL55+'APR-JUN 2022'!CL55</f>
        <v>858545.45682180708</v>
      </c>
      <c r="CM55" s="47">
        <f t="shared" si="114"/>
        <v>1.599850657742899</v>
      </c>
      <c r="CN55" s="44">
        <f>+'OCT-DEC 2021'!CN55+'JUL-SEP 2021'!CN55+'JAN-MAR 2022'!CN55+'APR-JUN 2022'!CN55</f>
        <v>13610.257407242958</v>
      </c>
      <c r="CO55" s="47">
        <f t="shared" si="115"/>
        <v>4.2371440157288026E-2</v>
      </c>
      <c r="CP55" s="44">
        <f t="shared" si="116"/>
        <v>872155.71422905009</v>
      </c>
      <c r="CQ55" s="48">
        <f t="shared" si="117"/>
        <v>1.0166715014781653</v>
      </c>
      <c r="CR55" s="137">
        <f t="shared" ref="CR55" si="151">+CF55+CL55</f>
        <v>3048597.438543668</v>
      </c>
      <c r="CS55" s="138">
        <f t="shared" ref="CS55" si="152">+CH55+CN55</f>
        <v>40785.648457314528</v>
      </c>
      <c r="CT55" s="139">
        <f t="shared" ref="CT55" si="153">+CR55+CS55</f>
        <v>3089383.0870009824</v>
      </c>
      <c r="CU55" s="41"/>
      <c r="CV55" s="46">
        <f t="shared" si="121"/>
        <v>35678495.481763609</v>
      </c>
      <c r="CW55" s="47">
        <f>+CV55/CV111</f>
        <v>52.484043739180386</v>
      </c>
      <c r="CX55" s="47">
        <f t="shared" si="123"/>
        <v>355428.86897368287</v>
      </c>
      <c r="CY55" s="47">
        <f>+CX55/CX111</f>
        <v>2.3626740384463911</v>
      </c>
      <c r="CZ55" s="44">
        <f t="shared" si="125"/>
        <v>36033924.350737289</v>
      </c>
      <c r="DA55" s="47">
        <f>+CZ55/CZ111</f>
        <v>43.402234978581035</v>
      </c>
      <c r="DB55" s="46">
        <f t="shared" si="127"/>
        <v>4442429.640869922</v>
      </c>
      <c r="DC55" s="47">
        <f>+DB55/DB111</f>
        <v>1.5982429090208243</v>
      </c>
      <c r="DD55" s="44">
        <f t="shared" si="129"/>
        <v>51860.721130374695</v>
      </c>
      <c r="DE55" s="47">
        <f>+DD55/DD111</f>
        <v>3.4131133288168913E-2</v>
      </c>
      <c r="DF55" s="44">
        <f t="shared" si="131"/>
        <v>4494290.3620002968</v>
      </c>
      <c r="DG55" s="47">
        <f>+DF55/DF111</f>
        <v>1.045420605039443</v>
      </c>
      <c r="DH55" s="174"/>
      <c r="DI55" s="187" t="s">
        <v>180</v>
      </c>
      <c r="DJ55" s="46">
        <f t="shared" si="133"/>
        <v>36033924.350737289</v>
      </c>
      <c r="DK55" s="44">
        <f t="shared" ref="DK55" si="154">+DF55</f>
        <v>4494290.3620002968</v>
      </c>
      <c r="DL55" s="45">
        <f t="shared" ref="DL55" si="155">+DJ55+DK55</f>
        <v>40528214.712737583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f>+'APR-JUN 2022'!D56+'JAN-MAR 2022'!D56+'JUL-SEP 2021'!D56+'OCT-DEC 2021'!D56</f>
        <v>150200.64000000001</v>
      </c>
      <c r="E56" s="47">
        <f t="shared" si="55"/>
        <v>1.4224623077505874</v>
      </c>
      <c r="F56" s="44">
        <f>+'APR-JUN 2022'!F56+'JAN-MAR 2022'!F56+'JUL-SEP 2021'!F56+'OCT-DEC 2021'!F56</f>
        <v>10201.380000000001</v>
      </c>
      <c r="G56" s="47">
        <f t="shared" si="56"/>
        <v>0.44165642046930476</v>
      </c>
      <c r="H56" s="44">
        <f t="shared" si="57"/>
        <v>160402.02000000002</v>
      </c>
      <c r="I56" s="48">
        <f t="shared" si="58"/>
        <v>1.2464217887947784</v>
      </c>
      <c r="J56" s="43">
        <f>+'APR-JUN 2022'!J56+'JAN-MAR 2022'!J56+'JUL-SEP 2021'!J56+'OCT-DEC 2021'!J56</f>
        <v>1538357.94</v>
      </c>
      <c r="K56" s="47">
        <f t="shared" si="59"/>
        <v>5.0320331160271232</v>
      </c>
      <c r="L56" s="44">
        <f>+'APR-JUN 2022'!L56+'JAN-MAR 2022'!L56+'JUL-SEP 2021'!L56+'OCT-DEC 2021'!L56</f>
        <v>6354780.9200000009</v>
      </c>
      <c r="M56" s="47">
        <f t="shared" si="60"/>
        <v>24.138434879056767</v>
      </c>
      <c r="N56" s="44">
        <f t="shared" si="61"/>
        <v>7893138.8600000013</v>
      </c>
      <c r="O56" s="48">
        <f t="shared" si="62"/>
        <v>13.872509539049911</v>
      </c>
      <c r="P56" s="137">
        <f t="shared" si="63"/>
        <v>1688558.58</v>
      </c>
      <c r="Q56" s="138">
        <f t="shared" si="64"/>
        <v>6364982.3000000007</v>
      </c>
      <c r="R56" s="139">
        <f t="shared" si="65"/>
        <v>8053540.8800000008</v>
      </c>
      <c r="S56" s="39"/>
      <c r="T56" s="43">
        <f>+'APR-JUN 2022'!T56+'JAN-MAR 2022'!T56+'JUL-SEP 2021'!T56+'OCT-DEC 2021'!T56</f>
        <v>8220615.988328713</v>
      </c>
      <c r="U56" s="47">
        <f t="shared" si="66"/>
        <v>43.389947103746529</v>
      </c>
      <c r="V56" s="44">
        <f>+'APR-JUN 2022'!V56+'JAN-MAR 2022'!V56+'JUL-SEP 2021'!V56+'OCT-DEC 2021'!V56</f>
        <v>4865087.1675772425</v>
      </c>
      <c r="W56" s="47">
        <f t="shared" si="67"/>
        <v>106.05094643220147</v>
      </c>
      <c r="X56" s="44">
        <f t="shared" si="68"/>
        <v>13085703.155905955</v>
      </c>
      <c r="Y56" s="48">
        <f t="shared" si="69"/>
        <v>55.604813396729561</v>
      </c>
      <c r="Z56" s="46">
        <f>+'APR-JUN 2022'!Z56+'JAN-MAR 2022'!Z56+'JUL-SEP 2021'!Z56+'OCT-DEC 2021'!Z56</f>
        <v>9160047.5513964687</v>
      </c>
      <c r="AA56" s="47">
        <f t="shared" si="70"/>
        <v>9.6687188501002428</v>
      </c>
      <c r="AB56" s="44">
        <f>+'APR-JUN 2022'!AB56+'JAN-MAR 2022'!AB56+'JUL-SEP 2021'!AB56+'OCT-DEC 2021'!AB56</f>
        <v>8847055.5835628193</v>
      </c>
      <c r="AC56" s="47">
        <f t="shared" si="71"/>
        <v>24.548968832031441</v>
      </c>
      <c r="AD56" s="44">
        <f t="shared" si="72"/>
        <v>18007103.134959288</v>
      </c>
      <c r="AE56" s="48">
        <f t="shared" si="73"/>
        <v>13.769277516573419</v>
      </c>
      <c r="AF56" s="137">
        <f t="shared" si="74"/>
        <v>17380663.539725181</v>
      </c>
      <c r="AG56" s="138">
        <f t="shared" si="75"/>
        <v>13712142.751140062</v>
      </c>
      <c r="AH56" s="139">
        <f t="shared" si="76"/>
        <v>31092806.290865242</v>
      </c>
      <c r="AI56" s="41"/>
      <c r="AJ56" s="43">
        <f>+'OCT-DEC 2021'!AJ56+'JUL-SEP 2021'!AJ56+'JAN-MAR 2022'!AJ56+'APR-JUN 2022'!AJ56</f>
        <v>950078.91181083536</v>
      </c>
      <c r="AK56" s="47">
        <f t="shared" si="77"/>
        <v>15.07104872796376</v>
      </c>
      <c r="AL56" s="44">
        <f>+'OCT-DEC 2021'!AL56+'JUL-SEP 2021'!AL56+'JAN-MAR 2022'!AL56+'APR-JUN 2022'!AL56</f>
        <v>549042.88563018036</v>
      </c>
      <c r="AM56" s="47">
        <f t="shared" si="78"/>
        <v>31.615967155947274</v>
      </c>
      <c r="AN56" s="44">
        <f t="shared" si="79"/>
        <v>1499121.7974410157</v>
      </c>
      <c r="AO56" s="48">
        <f t="shared" si="80"/>
        <v>18.64440212721707</v>
      </c>
      <c r="AP56" s="46">
        <f>+'OCT-DEC 2021'!AP56+'JUL-SEP 2021'!AP56+'JAN-MAR 2022'!AP56+'APR-JUN 2022'!AP56</f>
        <v>851896.26560751931</v>
      </c>
      <c r="AQ56" s="47">
        <f t="shared" si="81"/>
        <v>6.0231074082461529</v>
      </c>
      <c r="AR56" s="44">
        <f>+'OCT-DEC 2021'!AR56+'JUL-SEP 2021'!AR56+'JAN-MAR 2022'!AR56+'APR-JUN 2022'!AR56</f>
        <v>1032593.2078473964</v>
      </c>
      <c r="AS56" s="47">
        <f t="shared" si="82"/>
        <v>7.4956497059894192</v>
      </c>
      <c r="AT56" s="44">
        <f t="shared" si="83"/>
        <v>1884489.4734549157</v>
      </c>
      <c r="AU56" s="48">
        <f t="shared" si="84"/>
        <v>6.7496766564644881</v>
      </c>
      <c r="AV56" s="137">
        <f t="shared" si="85"/>
        <v>1801975.1774183547</v>
      </c>
      <c r="AW56" s="138">
        <f t="shared" si="86"/>
        <v>1581636.0934775767</v>
      </c>
      <c r="AX56" s="139">
        <f t="shared" si="87"/>
        <v>3383611.2708959314</v>
      </c>
      <c r="AY56" s="41"/>
      <c r="AZ56" s="43">
        <f>+'OCT-DEC 2021'!AZ56+'JUL-SEP 2021'!AZ56+'JAN-MAR 2022'!AZ56+'APR-JUN 2022'!AZ56</f>
        <v>16748517.095006408</v>
      </c>
      <c r="BA56" s="47">
        <f t="shared" si="88"/>
        <v>152.62554763255821</v>
      </c>
      <c r="BB56" s="44">
        <f>+'OCT-DEC 2021'!BB56+'JUL-SEP 2021'!BB56+'JAN-MAR 2022'!BB56+'APR-JUN 2022'!BB56</f>
        <v>2608827.8298116256</v>
      </c>
      <c r="BC56" s="47">
        <v>49.856668028800982</v>
      </c>
      <c r="BD56" s="44">
        <f t="shared" si="90"/>
        <v>19357344.924818035</v>
      </c>
      <c r="BE56" s="48">
        <v>50.80947592488706</v>
      </c>
      <c r="BF56" s="46">
        <f>+'OCT-DEC 2021'!BF56+'JUL-SEP 2021'!BF56+'JAN-MAR 2022'!BF56+'APR-JUN 2022'!BF56</f>
        <v>6733220.4321134388</v>
      </c>
      <c r="BG56" s="47">
        <v>11.209649980770365</v>
      </c>
      <c r="BH56" s="44">
        <f>+'OCT-DEC 2021'!BH56+'JUL-SEP 2021'!BH56+'JAN-MAR 2022'!BH56+'APR-JUN 2022'!BH56</f>
        <v>6794276.1729952591</v>
      </c>
      <c r="BI56" s="47">
        <v>25.15986996509827</v>
      </c>
      <c r="BJ56" s="44">
        <f t="shared" si="94"/>
        <v>13527496.605108697</v>
      </c>
      <c r="BK56" s="48">
        <v>15.087294149893376</v>
      </c>
      <c r="BL56" s="137">
        <f t="shared" si="96"/>
        <v>23481737.527119845</v>
      </c>
      <c r="BM56" s="138">
        <f t="shared" si="97"/>
        <v>9403104.0028068852</v>
      </c>
      <c r="BN56" s="139">
        <f t="shared" si="98"/>
        <v>32884841.529926732</v>
      </c>
      <c r="BO56" s="41"/>
      <c r="BP56" s="43">
        <f>+'OCT-DEC 2021'!BP56+'JUL-SEP 2021'!BP56+'JAN-MAR 2022'!BP56+'APR-JUN 2022'!BP56</f>
        <v>1548668.0107405758</v>
      </c>
      <c r="BQ56" s="47">
        <v>15.834512638465943</v>
      </c>
      <c r="BR56" s="44">
        <f>+'OCT-DEC 2021'!BR56+'JUL-SEP 2021'!BR56+'JAN-MAR 2022'!BR56+'APR-JUN 2022'!BR56</f>
        <v>944795.2712680127</v>
      </c>
      <c r="BS56" s="47">
        <v>41.97673480889474</v>
      </c>
      <c r="BT56" s="44">
        <f t="shared" si="101"/>
        <v>2493463.2820085883</v>
      </c>
      <c r="BU56" s="48">
        <v>19.057766332134058</v>
      </c>
      <c r="BV56" s="46">
        <f>+'OCT-DEC 2021'!BV56+'JUL-SEP 2021'!BV56+'JAN-MAR 2022'!BV56+'APR-JUN 2022'!BV56</f>
        <v>3302093.4026471106</v>
      </c>
      <c r="BW56" s="47">
        <f t="shared" si="103"/>
        <v>12.304944579557343</v>
      </c>
      <c r="BX56" s="44">
        <f>+'OCT-DEC 2021'!BX56+'JUL-SEP 2021'!BX56+'JAN-MAR 2022'!BX56+'APR-JUN 2022'!BX56</f>
        <v>3083120.9213323435</v>
      </c>
      <c r="BY56" s="47">
        <f t="shared" si="104"/>
        <v>18.111288837188916</v>
      </c>
      <c r="BZ56" s="44">
        <f t="shared" si="105"/>
        <v>6385214.3239794541</v>
      </c>
      <c r="CA56" s="48">
        <f t="shared" si="106"/>
        <v>14.558603706857372</v>
      </c>
      <c r="CB56" s="137">
        <f t="shared" si="107"/>
        <v>4850761.413387686</v>
      </c>
      <c r="CC56" s="138">
        <f t="shared" si="108"/>
        <v>4027916.1926003564</v>
      </c>
      <c r="CD56" s="139">
        <f t="shared" si="109"/>
        <v>8878677.6059880424</v>
      </c>
      <c r="CE56" s="41"/>
      <c r="CF56" s="43">
        <f>+'OCT-DEC 2021'!CF56+'JUL-SEP 2021'!CF56+'JAN-MAR 2022'!CF56+'APR-JUN 2022'!CF56</f>
        <v>2778939.1445395551</v>
      </c>
      <c r="CG56" s="47">
        <f t="shared" si="110"/>
        <v>22.189264796144581</v>
      </c>
      <c r="CH56" s="44">
        <f>+'OCT-DEC 2021'!CH56+'JUL-SEP 2021'!CH56+'JAN-MAR 2022'!CH56+'APR-JUN 2022'!CH56</f>
        <v>481468.3249743277</v>
      </c>
      <c r="CI56" s="47">
        <f t="shared" si="111"/>
        <v>22.28297889454009</v>
      </c>
      <c r="CJ56" s="44">
        <f t="shared" si="112"/>
        <v>3260407.4695138829</v>
      </c>
      <c r="CK56" s="48">
        <f t="shared" si="113"/>
        <v>22.203054033258763</v>
      </c>
      <c r="CL56" s="46">
        <f>+'OCT-DEC 2021'!CL56+'JUL-SEP 2021'!CL56+'JAN-MAR 2022'!CL56+'APR-JUN 2022'!CL56</f>
        <v>2161461.0447003995</v>
      </c>
      <c r="CM56" s="47">
        <f t="shared" si="114"/>
        <v>4.0277597960282563</v>
      </c>
      <c r="CN56" s="44">
        <f>+'OCT-DEC 2021'!CN56+'JUL-SEP 2021'!CN56+'JAN-MAR 2022'!CN56+'APR-JUN 2022'!CN56</f>
        <v>2398439.2903084168</v>
      </c>
      <c r="CO56" s="47">
        <f t="shared" si="115"/>
        <v>7.4668188719274031</v>
      </c>
      <c r="CP56" s="44">
        <f t="shared" si="116"/>
        <v>4559900.3350088168</v>
      </c>
      <c r="CQ56" s="48">
        <f t="shared" si="117"/>
        <v>5.3154736528696223</v>
      </c>
      <c r="CR56" s="137">
        <f t="shared" si="118"/>
        <v>4940400.1892399546</v>
      </c>
      <c r="CS56" s="138">
        <f t="shared" si="119"/>
        <v>2879907.6152827446</v>
      </c>
      <c r="CT56" s="139">
        <f t="shared" si="120"/>
        <v>7820307.8045226987</v>
      </c>
      <c r="CU56" s="41"/>
      <c r="CV56" s="46">
        <f t="shared" si="121"/>
        <v>30397019.790426083</v>
      </c>
      <c r="CW56" s="47">
        <f t="shared" ref="CW56:CW63" si="156">+CV56/$CV$111</f>
        <v>44.714848389189839</v>
      </c>
      <c r="CX56" s="47">
        <f t="shared" si="123"/>
        <v>9459422.859261388</v>
      </c>
      <c r="CY56" s="47">
        <f t="shared" ref="CY56:CY63" si="157">+CX56/$CX$111</f>
        <v>62.880465711180165</v>
      </c>
      <c r="CZ56" s="44">
        <f t="shared" si="125"/>
        <v>39856442.649687469</v>
      </c>
      <c r="DA56" s="48">
        <f t="shared" ref="DA56:DA63" si="158">+CZ56/$CZ$111</f>
        <v>48.006391767225871</v>
      </c>
      <c r="DB56" s="46">
        <f t="shared" si="127"/>
        <v>23747076.636464935</v>
      </c>
      <c r="DC56" s="47">
        <f t="shared" ref="DC56:DC63" si="159">+DB56/$DB$111</f>
        <v>8.5434322909776128</v>
      </c>
      <c r="DD56" s="44">
        <f t="shared" si="129"/>
        <v>28510266.096046235</v>
      </c>
      <c r="DE56" s="47">
        <f t="shared" ref="DE56:DE63" si="160">+DD56/$DD$111</f>
        <v>18.763481706300112</v>
      </c>
      <c r="DF56" s="44">
        <f t="shared" si="131"/>
        <v>52257342.73251117</v>
      </c>
      <c r="DG56" s="48">
        <f t="shared" ref="DG56:DG63" si="161">+DF56/$DF$111</f>
        <v>12.155623793043162</v>
      </c>
      <c r="DH56" s="174"/>
      <c r="DI56" s="187" t="s">
        <v>46</v>
      </c>
      <c r="DJ56" s="46">
        <f t="shared" ref="DJ56:DJ60" si="162">+CZ56</f>
        <v>39856442.649687469</v>
      </c>
      <c r="DK56" s="44">
        <f t="shared" si="134"/>
        <v>52257342.73251117</v>
      </c>
      <c r="DL56" s="45">
        <f t="shared" si="135"/>
        <v>92113785.382198632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f>+'APR-JUN 2022'!D57+'JAN-MAR 2022'!D57+'JUL-SEP 2021'!D57+'OCT-DEC 2021'!D57</f>
        <v>2012.1</v>
      </c>
      <c r="E57" s="47">
        <f t="shared" si="55"/>
        <v>1.9055420865217061E-2</v>
      </c>
      <c r="F57" s="44">
        <f>+'APR-JUN 2022'!F57+'JAN-MAR 2022'!F57+'JUL-SEP 2021'!F57+'OCT-DEC 2021'!F57</f>
        <v>93.22</v>
      </c>
      <c r="G57" s="47">
        <f t="shared" si="56"/>
        <v>4.0358472595029872E-3</v>
      </c>
      <c r="H57" s="44">
        <f t="shared" si="57"/>
        <v>2105.3199999999997</v>
      </c>
      <c r="I57" s="48">
        <f t="shared" si="58"/>
        <v>1.6359623902401116E-2</v>
      </c>
      <c r="J57" s="43">
        <f>+'APR-JUN 2022'!J57+'JAN-MAR 2022'!J57+'JUL-SEP 2021'!J57+'OCT-DEC 2021'!J57</f>
        <v>97649.73000000001</v>
      </c>
      <c r="K57" s="47">
        <f t="shared" si="59"/>
        <v>0.3194163480126786</v>
      </c>
      <c r="L57" s="44">
        <f>+'APR-JUN 2022'!L57+'JAN-MAR 2022'!L57+'JUL-SEP 2021'!L57+'OCT-DEC 2021'!L57</f>
        <v>416502.9</v>
      </c>
      <c r="M57" s="47">
        <f t="shared" si="60"/>
        <v>1.5820731281147442</v>
      </c>
      <c r="N57" s="44">
        <f t="shared" si="61"/>
        <v>514152.63</v>
      </c>
      <c r="O57" s="48">
        <f t="shared" si="62"/>
        <v>0.90364396100369615</v>
      </c>
      <c r="P57" s="137">
        <f t="shared" si="63"/>
        <v>99661.830000000016</v>
      </c>
      <c r="Q57" s="138">
        <f t="shared" si="64"/>
        <v>416596.12</v>
      </c>
      <c r="R57" s="139">
        <f t="shared" si="65"/>
        <v>516257.95</v>
      </c>
      <c r="S57" s="39"/>
      <c r="T57" s="43">
        <f>+'APR-JUN 2022'!T57+'JAN-MAR 2022'!T57+'JUL-SEP 2021'!T57+'OCT-DEC 2021'!T57</f>
        <v>414582.82761326141</v>
      </c>
      <c r="U57" s="47">
        <f t="shared" si="66"/>
        <v>2.1882456236613801</v>
      </c>
      <c r="V57" s="44">
        <f>+'APR-JUN 2022'!V57+'JAN-MAR 2022'!V57+'JUL-SEP 2021'!V57+'OCT-DEC 2021'!V57</f>
        <v>268593.70122855343</v>
      </c>
      <c r="W57" s="47">
        <f t="shared" si="67"/>
        <v>5.8549035690147884</v>
      </c>
      <c r="X57" s="44">
        <f t="shared" si="68"/>
        <v>683176.52884181484</v>
      </c>
      <c r="Y57" s="48">
        <f t="shared" si="69"/>
        <v>2.9030081876898994</v>
      </c>
      <c r="Z57" s="46">
        <f>+'APR-JUN 2022'!Z57+'JAN-MAR 2022'!Z57+'JUL-SEP 2021'!Z57+'OCT-DEC 2021'!Z57</f>
        <v>320255.93841753062</v>
      </c>
      <c r="AA57" s="47">
        <f t="shared" si="70"/>
        <v>0.33804023519092519</v>
      </c>
      <c r="AB57" s="44">
        <f>+'APR-JUN 2022'!AB57+'JAN-MAR 2022'!AB57+'JUL-SEP 2021'!AB57+'OCT-DEC 2021'!AB57</f>
        <v>474126.02901434869</v>
      </c>
      <c r="AC57" s="47">
        <f t="shared" si="71"/>
        <v>1.315613426274054</v>
      </c>
      <c r="AD57" s="44">
        <f t="shared" si="72"/>
        <v>794381.96743187937</v>
      </c>
      <c r="AE57" s="48">
        <f t="shared" si="73"/>
        <v>0.60743061678231813</v>
      </c>
      <c r="AF57" s="137">
        <f t="shared" si="74"/>
        <v>734838.76603079203</v>
      </c>
      <c r="AG57" s="138">
        <f t="shared" si="75"/>
        <v>742719.73024290218</v>
      </c>
      <c r="AH57" s="139">
        <f t="shared" si="76"/>
        <v>1477558.4962736941</v>
      </c>
      <c r="AI57" s="41"/>
      <c r="AJ57" s="43">
        <f>+'OCT-DEC 2021'!AJ57+'JUL-SEP 2021'!AJ57+'JAN-MAR 2022'!AJ57+'APR-JUN 2022'!AJ57</f>
        <v>197570.93793495273</v>
      </c>
      <c r="AK57" s="47">
        <f t="shared" si="77"/>
        <v>3.134056756582372</v>
      </c>
      <c r="AL57" s="44">
        <f>+'OCT-DEC 2021'!AL57+'JUL-SEP 2021'!AL57+'JAN-MAR 2022'!AL57+'APR-JUN 2022'!AL57</f>
        <v>141721.22413311171</v>
      </c>
      <c r="AM57" s="47">
        <f t="shared" si="78"/>
        <v>8.1608444162796108</v>
      </c>
      <c r="AN57" s="44">
        <f t="shared" si="79"/>
        <v>339292.16206806444</v>
      </c>
      <c r="AO57" s="48">
        <f t="shared" si="80"/>
        <v>4.2197368612798103</v>
      </c>
      <c r="AP57" s="46">
        <f>+'OCT-DEC 2021'!AP57+'JUL-SEP 2021'!AP57+'JAN-MAR 2022'!AP57+'APR-JUN 2022'!AP57</f>
        <v>109004.79412821302</v>
      </c>
      <c r="AQ57" s="47">
        <f t="shared" si="81"/>
        <v>0.77068958927737252</v>
      </c>
      <c r="AR57" s="44">
        <f>+'OCT-DEC 2021'!AR57+'JUL-SEP 2021'!AR57+'JAN-MAR 2022'!AR57+'APR-JUN 2022'!AR57</f>
        <v>286123.46606439992</v>
      </c>
      <c r="AS57" s="47">
        <f t="shared" si="82"/>
        <v>2.0769856493180114</v>
      </c>
      <c r="AT57" s="44">
        <f t="shared" si="83"/>
        <v>395128.26019261294</v>
      </c>
      <c r="AU57" s="48">
        <f t="shared" si="84"/>
        <v>1.4152310382726638</v>
      </c>
      <c r="AV57" s="137">
        <f t="shared" si="85"/>
        <v>306575.73206316575</v>
      </c>
      <c r="AW57" s="138">
        <f t="shared" si="86"/>
        <v>427844.69019751163</v>
      </c>
      <c r="AX57" s="139">
        <f t="shared" si="87"/>
        <v>734420.42226067744</v>
      </c>
      <c r="AY57" s="41"/>
      <c r="AZ57" s="43">
        <f>+'OCT-DEC 2021'!AZ57+'JUL-SEP 2021'!AZ57+'JAN-MAR 2022'!AZ57+'APR-JUN 2022'!AZ57</f>
        <v>711769.21818173071</v>
      </c>
      <c r="BA57" s="47">
        <f t="shared" si="88"/>
        <v>6.4861961269021169</v>
      </c>
      <c r="BB57" s="44">
        <f>+'OCT-DEC 2021'!BB57+'JUL-SEP 2021'!BB57+'JAN-MAR 2022'!BB57+'APR-JUN 2022'!BB57</f>
        <v>193918.15181826934</v>
      </c>
      <c r="BC57" s="47">
        <v>9.3017165609674706</v>
      </c>
      <c r="BD57" s="44">
        <f t="shared" si="90"/>
        <v>905687.37000000011</v>
      </c>
      <c r="BE57" s="48">
        <v>7.0790023178873547</v>
      </c>
      <c r="BF57" s="46">
        <f>+'OCT-DEC 2021'!BF57+'JUL-SEP 2021'!BF57+'JAN-MAR 2022'!BF57+'APR-JUN 2022'!BF57</f>
        <v>528779.99922972021</v>
      </c>
      <c r="BG57" s="47">
        <v>0.79587894630892797</v>
      </c>
      <c r="BH57" s="44">
        <f>+'OCT-DEC 2021'!BH57+'JUL-SEP 2021'!BH57+'JAN-MAR 2022'!BH57+'APR-JUN 2022'!BH57</f>
        <v>591942.90077027946</v>
      </c>
      <c r="BI57" s="47">
        <v>1.9847123428871014</v>
      </c>
      <c r="BJ57" s="44">
        <f t="shared" si="94"/>
        <v>1120722.8999999997</v>
      </c>
      <c r="BK57" s="48">
        <v>1.1263305731276396</v>
      </c>
      <c r="BL57" s="137">
        <f t="shared" si="96"/>
        <v>1240549.217411451</v>
      </c>
      <c r="BM57" s="138">
        <f t="shared" si="97"/>
        <v>785861.05258854874</v>
      </c>
      <c r="BN57" s="139">
        <f t="shared" si="98"/>
        <v>2026410.2699999998</v>
      </c>
      <c r="BO57" s="41"/>
      <c r="BP57" s="43">
        <f>+'OCT-DEC 2021'!BP57+'JUL-SEP 2021'!BP57+'JAN-MAR 2022'!BP57+'APR-JUN 2022'!BP57</f>
        <v>216247.29077489034</v>
      </c>
      <c r="BQ57" s="47">
        <v>2.506760405675728</v>
      </c>
      <c r="BR57" s="44">
        <f>+'OCT-DEC 2021'!BR57+'JUL-SEP 2021'!BR57+'JAN-MAR 2022'!BR57+'APR-JUN 2022'!BR57</f>
        <v>114164.74531579221</v>
      </c>
      <c r="BS57" s="47">
        <v>6.7464085503134879</v>
      </c>
      <c r="BT57" s="44">
        <f t="shared" si="101"/>
        <v>330412.03609068255</v>
      </c>
      <c r="BU57" s="48">
        <v>3.0294956748111397</v>
      </c>
      <c r="BV57" s="46">
        <f>+'OCT-DEC 2021'!BV57+'JUL-SEP 2021'!BV57+'JAN-MAR 2022'!BV57+'APR-JUN 2022'!BV57</f>
        <v>163967.59786104882</v>
      </c>
      <c r="BW57" s="47">
        <f t="shared" si="103"/>
        <v>0.61101003469675919</v>
      </c>
      <c r="BX57" s="44">
        <f>+'OCT-DEC 2021'!BX57+'JUL-SEP 2021'!BX57+'JAN-MAR 2022'!BX57+'APR-JUN 2022'!BX57</f>
        <v>288152.39930076047</v>
      </c>
      <c r="BY57" s="47">
        <f t="shared" si="104"/>
        <v>1.6927040703320202</v>
      </c>
      <c r="BZ57" s="44">
        <f t="shared" si="105"/>
        <v>452119.9971618093</v>
      </c>
      <c r="CA57" s="48">
        <f t="shared" si="106"/>
        <v>1.0308559012506282</v>
      </c>
      <c r="CB57" s="137">
        <f t="shared" si="107"/>
        <v>380214.88863593916</v>
      </c>
      <c r="CC57" s="138">
        <f t="shared" si="108"/>
        <v>402317.14461655269</v>
      </c>
      <c r="CD57" s="139">
        <f t="shared" si="109"/>
        <v>782532.03325249185</v>
      </c>
      <c r="CE57" s="41"/>
      <c r="CF57" s="43">
        <f>+'OCT-DEC 2021'!CF57+'JUL-SEP 2021'!CF57+'JAN-MAR 2022'!CF57+'APR-JUN 2022'!CF57</f>
        <v>464632.37631024973</v>
      </c>
      <c r="CG57" s="47">
        <f t="shared" si="110"/>
        <v>3.7099951796599253</v>
      </c>
      <c r="CH57" s="44">
        <f>+'OCT-DEC 2021'!CH57+'JUL-SEP 2021'!CH57+'JAN-MAR 2022'!CH57+'APR-JUN 2022'!CH57</f>
        <v>161043.64206955273</v>
      </c>
      <c r="CI57" s="47">
        <f t="shared" si="111"/>
        <v>7.4533087457561313</v>
      </c>
      <c r="CJ57" s="44">
        <f t="shared" si="112"/>
        <v>625676.01837980247</v>
      </c>
      <c r="CK57" s="48">
        <f t="shared" si="113"/>
        <v>4.260792116720368</v>
      </c>
      <c r="CL57" s="46">
        <f>+'OCT-DEC 2021'!CL57+'JUL-SEP 2021'!CL57+'JAN-MAR 2022'!CL57+'APR-JUN 2022'!CL57</f>
        <v>346261.93339310773</v>
      </c>
      <c r="CM57" s="47">
        <f t="shared" si="114"/>
        <v>0.64523943081707835</v>
      </c>
      <c r="CN57" s="44">
        <f>+'OCT-DEC 2021'!CN57+'JUL-SEP 2021'!CN57+'JAN-MAR 2022'!CN57+'APR-JUN 2022'!CN57</f>
        <v>394412.24924193526</v>
      </c>
      <c r="CO57" s="47">
        <f t="shared" si="115"/>
        <v>1.2278838317313909</v>
      </c>
      <c r="CP57" s="44">
        <f t="shared" si="116"/>
        <v>740674.18263504305</v>
      </c>
      <c r="CQ57" s="48">
        <f t="shared" si="117"/>
        <v>0.86340354260170504</v>
      </c>
      <c r="CR57" s="137">
        <f t="shared" si="118"/>
        <v>810894.30970335752</v>
      </c>
      <c r="CS57" s="138">
        <f t="shared" si="119"/>
        <v>555455.891311488</v>
      </c>
      <c r="CT57" s="139">
        <f t="shared" si="120"/>
        <v>1366350.2010148456</v>
      </c>
      <c r="CU57" s="41"/>
      <c r="CV57" s="46">
        <f t="shared" si="121"/>
        <v>2006814.7508150851</v>
      </c>
      <c r="CW57" s="47">
        <f t="shared" si="156"/>
        <v>2.9520794455037094</v>
      </c>
      <c r="CX57" s="47">
        <f t="shared" si="123"/>
        <v>879534.6845652794</v>
      </c>
      <c r="CY57" s="47">
        <f t="shared" si="157"/>
        <v>5.846609396518625</v>
      </c>
      <c r="CZ57" s="44">
        <f t="shared" si="125"/>
        <v>2886349.4353803648</v>
      </c>
      <c r="DA57" s="48">
        <f t="shared" si="158"/>
        <v>3.4765576795165263</v>
      </c>
      <c r="DB57" s="46">
        <f t="shared" si="127"/>
        <v>1565919.9930296205</v>
      </c>
      <c r="DC57" s="47">
        <f t="shared" si="159"/>
        <v>0.56336750996093299</v>
      </c>
      <c r="DD57" s="44">
        <f t="shared" si="129"/>
        <v>2451259.9443917237</v>
      </c>
      <c r="DE57" s="47">
        <f t="shared" si="160"/>
        <v>1.613249450883194</v>
      </c>
      <c r="DF57" s="44">
        <f t="shared" si="131"/>
        <v>4017179.9374213442</v>
      </c>
      <c r="DG57" s="48">
        <f t="shared" si="161"/>
        <v>0.93443955384809119</v>
      </c>
      <c r="DH57" s="174"/>
      <c r="DI57" s="187" t="s">
        <v>57</v>
      </c>
      <c r="DJ57" s="46">
        <f t="shared" si="162"/>
        <v>2886349.4353803648</v>
      </c>
      <c r="DK57" s="44">
        <f t="shared" si="134"/>
        <v>4017179.9374213442</v>
      </c>
      <c r="DL57" s="45">
        <f t="shared" si="135"/>
        <v>6903529.372801709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f>+'APR-JUN 2022'!D58+'JAN-MAR 2022'!D58+'JUL-SEP 2021'!D58+'OCT-DEC 2021'!D58</f>
        <v>1756108.8099999984</v>
      </c>
      <c r="E58" s="47">
        <f t="shared" si="55"/>
        <v>16.631078206682311</v>
      </c>
      <c r="F58" s="44">
        <f>+'APR-JUN 2022'!F58+'JAN-MAR 2022'!F58+'JUL-SEP 2021'!F58+'OCT-DEC 2021'!F58</f>
        <v>387283.51000000205</v>
      </c>
      <c r="G58" s="47">
        <f t="shared" si="56"/>
        <v>16.766971599272754</v>
      </c>
      <c r="H58" s="44">
        <f t="shared" si="57"/>
        <v>2143392.3200000003</v>
      </c>
      <c r="I58" s="48">
        <f t="shared" si="58"/>
        <v>16.655469111819102</v>
      </c>
      <c r="J58" s="43">
        <f>+'APR-JUN 2022'!J58+'JAN-MAR 2022'!J58+'JUL-SEP 2021'!J58+'OCT-DEC 2021'!J58</f>
        <v>183056.84</v>
      </c>
      <c r="K58" s="47">
        <f t="shared" si="59"/>
        <v>0.59878657433606031</v>
      </c>
      <c r="L58" s="44">
        <f>+'APR-JUN 2022'!L58+'JAN-MAR 2022'!L58+'JUL-SEP 2021'!L58+'OCT-DEC 2021'!L58</f>
        <v>668037.71000000741</v>
      </c>
      <c r="M58" s="47">
        <f t="shared" si="60"/>
        <v>2.5375201698675376</v>
      </c>
      <c r="N58" s="44">
        <f t="shared" si="61"/>
        <v>851094.55000000738</v>
      </c>
      <c r="O58" s="48">
        <f t="shared" si="62"/>
        <v>1.4958329598560354</v>
      </c>
      <c r="P58" s="137">
        <f t="shared" si="63"/>
        <v>1939165.6499999985</v>
      </c>
      <c r="Q58" s="138">
        <f t="shared" si="64"/>
        <v>1055321.2200000095</v>
      </c>
      <c r="R58" s="139">
        <f t="shared" si="65"/>
        <v>2994486.870000008</v>
      </c>
      <c r="S58" s="39"/>
      <c r="T58" s="43">
        <f>+'APR-JUN 2022'!T58+'JAN-MAR 2022'!T58+'JUL-SEP 2021'!T58+'OCT-DEC 2021'!T58</f>
        <v>6764324.9727636427</v>
      </c>
      <c r="U58" s="47">
        <f t="shared" si="66"/>
        <v>35.703371034174374</v>
      </c>
      <c r="V58" s="44">
        <f>+'APR-JUN 2022'!V58+'JAN-MAR 2022'!V58+'JUL-SEP 2021'!V58+'OCT-DEC 2021'!V58</f>
        <v>1855762.369540575</v>
      </c>
      <c r="W58" s="47">
        <f t="shared" si="67"/>
        <v>40.452585712056127</v>
      </c>
      <c r="X58" s="44">
        <f t="shared" si="68"/>
        <v>8620087.3423042186</v>
      </c>
      <c r="Y58" s="48">
        <f t="shared" si="69"/>
        <v>36.629162561738717</v>
      </c>
      <c r="Z58" s="46">
        <f>+'APR-JUN 2022'!Z58+'JAN-MAR 2022'!Z58+'JUL-SEP 2021'!Z58+'OCT-DEC 2021'!Z58</f>
        <v>2648070.2039219798</v>
      </c>
      <c r="AA58" s="47">
        <f t="shared" si="70"/>
        <v>2.7951215485934831</v>
      </c>
      <c r="AB58" s="44">
        <f>+'APR-JUN 2022'!AB58+'JAN-MAR 2022'!AB58+'JUL-SEP 2021'!AB58+'OCT-DEC 2021'!AB58</f>
        <v>1613279.1976674958</v>
      </c>
      <c r="AC58" s="47">
        <f t="shared" si="71"/>
        <v>4.4765561114463903</v>
      </c>
      <c r="AD58" s="44">
        <f t="shared" si="72"/>
        <v>4261349.4015894756</v>
      </c>
      <c r="AE58" s="48">
        <f t="shared" si="73"/>
        <v>3.2584753952819643</v>
      </c>
      <c r="AF58" s="137">
        <f t="shared" si="74"/>
        <v>9412395.176685622</v>
      </c>
      <c r="AG58" s="138">
        <f t="shared" si="75"/>
        <v>3469041.5672080708</v>
      </c>
      <c r="AH58" s="139">
        <f t="shared" si="76"/>
        <v>12881436.743893692</v>
      </c>
      <c r="AI58" s="41"/>
      <c r="AJ58" s="43">
        <f>+'OCT-DEC 2021'!AJ58+'JUL-SEP 2021'!AJ58+'JAN-MAR 2022'!AJ58+'APR-JUN 2022'!AJ58</f>
        <v>2341099.5884570321</v>
      </c>
      <c r="AK58" s="47">
        <f t="shared" si="77"/>
        <v>37.136732050397086</v>
      </c>
      <c r="AL58" s="44">
        <f>+'OCT-DEC 2021'!AL58+'JUL-SEP 2021'!AL58+'JAN-MAR 2022'!AL58+'APR-JUN 2022'!AL58</f>
        <v>578014.53277970036</v>
      </c>
      <c r="AM58" s="47">
        <f t="shared" si="78"/>
        <v>33.284264239300953</v>
      </c>
      <c r="AN58" s="44">
        <f t="shared" si="79"/>
        <v>2919114.1212367322</v>
      </c>
      <c r="AO58" s="48">
        <f t="shared" si="80"/>
        <v>36.304680263123799</v>
      </c>
      <c r="AP58" s="46">
        <f>+'OCT-DEC 2021'!AP58+'JUL-SEP 2021'!AP58+'JAN-MAR 2022'!AP58+'APR-JUN 2022'!AP58</f>
        <v>254424.36253138797</v>
      </c>
      <c r="AQ58" s="47">
        <f t="shared" si="81"/>
        <v>1.7988402164297288</v>
      </c>
      <c r="AR58" s="44">
        <f>+'OCT-DEC 2021'!AR58+'JUL-SEP 2021'!AR58+'JAN-MAR 2022'!AR58+'APR-JUN 2022'!AR58</f>
        <v>788235.87742092786</v>
      </c>
      <c r="AS58" s="47">
        <f t="shared" si="82"/>
        <v>5.7218466845790683</v>
      </c>
      <c r="AT58" s="44">
        <f t="shared" si="83"/>
        <v>1042660.2399523158</v>
      </c>
      <c r="AU58" s="48">
        <f t="shared" si="84"/>
        <v>3.7344965739327995</v>
      </c>
      <c r="AV58" s="137">
        <f t="shared" si="85"/>
        <v>2595523.9509884203</v>
      </c>
      <c r="AW58" s="138">
        <f t="shared" si="86"/>
        <v>1366250.4102006282</v>
      </c>
      <c r="AX58" s="139">
        <f t="shared" si="87"/>
        <v>3961774.3611890487</v>
      </c>
      <c r="AY58" s="41"/>
      <c r="AZ58" s="43">
        <f>+'OCT-DEC 2021'!AZ58+'JUL-SEP 2021'!AZ58+'JAN-MAR 2022'!AZ58+'APR-JUN 2022'!AZ58</f>
        <v>3625985.4648264404</v>
      </c>
      <c r="BA58" s="47">
        <f t="shared" si="88"/>
        <v>33.042806962404683</v>
      </c>
      <c r="BB58" s="44">
        <f>+'OCT-DEC 2021'!BB58+'JUL-SEP 2021'!BB58+'JAN-MAR 2022'!BB58+'APR-JUN 2022'!BB58</f>
        <v>487994.95517355902</v>
      </c>
      <c r="BC58" s="47">
        <v>24.851219111971801</v>
      </c>
      <c r="BD58" s="44">
        <f t="shared" si="90"/>
        <v>4113980.4199999995</v>
      </c>
      <c r="BE58" s="48">
        <v>33.610944026370717</v>
      </c>
      <c r="BF58" s="46">
        <f>+'OCT-DEC 2021'!BF58+'JUL-SEP 2021'!BF58+'JAN-MAR 2022'!BF58+'APR-JUN 2022'!BF58</f>
        <v>739277.10902883997</v>
      </c>
      <c r="BG58" s="47">
        <v>1.0989130189078158</v>
      </c>
      <c r="BH58" s="44">
        <f>+'OCT-DEC 2021'!BH58+'JUL-SEP 2021'!BH58+'JAN-MAR 2022'!BH58+'APR-JUN 2022'!BH58</f>
        <v>523037.39097115898</v>
      </c>
      <c r="BI58" s="47">
        <v>2.1798132101881804</v>
      </c>
      <c r="BJ58" s="44">
        <f t="shared" si="94"/>
        <v>1262314.4999999991</v>
      </c>
      <c r="BK58" s="48">
        <v>1.3993632145915351</v>
      </c>
      <c r="BL58" s="137">
        <f t="shared" si="96"/>
        <v>4365262.5738552809</v>
      </c>
      <c r="BM58" s="138">
        <f t="shared" si="97"/>
        <v>1011032.346144718</v>
      </c>
      <c r="BN58" s="139">
        <f t="shared" si="98"/>
        <v>5376294.919999999</v>
      </c>
      <c r="BO58" s="41"/>
      <c r="BP58" s="43">
        <f>+'OCT-DEC 2021'!BP58+'JUL-SEP 2021'!BP58+'JAN-MAR 2022'!BP58+'APR-JUN 2022'!BP58</f>
        <v>2963982.474652681</v>
      </c>
      <c r="BQ58" s="47">
        <v>32.670404673328129</v>
      </c>
      <c r="BR58" s="44">
        <f>+'OCT-DEC 2021'!BR58+'JUL-SEP 2021'!BR58+'JAN-MAR 2022'!BR58+'APR-JUN 2022'!BR58</f>
        <v>534146.92695017578</v>
      </c>
      <c r="BS58" s="47">
        <v>55.389053253672934</v>
      </c>
      <c r="BT58" s="44">
        <f t="shared" si="101"/>
        <v>3498129.4016028568</v>
      </c>
      <c r="BU58" s="48">
        <v>35.471542521302553</v>
      </c>
      <c r="BV58" s="46">
        <f>+'OCT-DEC 2021'!BV58+'JUL-SEP 2021'!BV58+'JAN-MAR 2022'!BV58+'APR-JUN 2022'!BV58</f>
        <v>523942.561650171</v>
      </c>
      <c r="BW58" s="47">
        <f t="shared" si="103"/>
        <v>1.9524233260053698</v>
      </c>
      <c r="BX58" s="44">
        <f>+'OCT-DEC 2021'!BX58+'JUL-SEP 2021'!BX58+'JAN-MAR 2022'!BX58+'APR-JUN 2022'!BX58</f>
        <v>1013878.2421992269</v>
      </c>
      <c r="BY58" s="47">
        <f t="shared" si="104"/>
        <v>5.9558616605528156</v>
      </c>
      <c r="BZ58" s="44">
        <f t="shared" si="105"/>
        <v>1537820.8038493979</v>
      </c>
      <c r="CA58" s="48">
        <f t="shared" si="106"/>
        <v>3.5063073092667998</v>
      </c>
      <c r="CB58" s="137">
        <f t="shared" si="107"/>
        <v>3487925.036302852</v>
      </c>
      <c r="CC58" s="138">
        <f t="shared" si="108"/>
        <v>1548025.1691494025</v>
      </c>
      <c r="CD58" s="139">
        <f t="shared" si="109"/>
        <v>5035950.205452254</v>
      </c>
      <c r="CE58" s="41"/>
      <c r="CF58" s="43">
        <f>+'OCT-DEC 2021'!CF58+'JUL-SEP 2021'!CF58+'JAN-MAR 2022'!CF58+'APR-JUN 2022'!CF58</f>
        <v>5267957.1490344489</v>
      </c>
      <c r="CG58" s="47">
        <f t="shared" si="110"/>
        <v>42.063568158501802</v>
      </c>
      <c r="CH58" s="44">
        <f>+'OCT-DEC 2021'!CH58+'JUL-SEP 2021'!CH58+'JAN-MAR 2022'!CH58+'APR-JUN 2022'!CH58</f>
        <v>916330.12077136384</v>
      </c>
      <c r="CI58" s="47">
        <f t="shared" si="111"/>
        <v>42.408947136176415</v>
      </c>
      <c r="CJ58" s="44">
        <f t="shared" si="112"/>
        <v>6184287.2698058132</v>
      </c>
      <c r="CK58" s="48">
        <f t="shared" si="113"/>
        <v>42.114387754474535</v>
      </c>
      <c r="CL58" s="46">
        <f>+'OCT-DEC 2021'!CL58+'JUL-SEP 2021'!CL58+'JAN-MAR 2022'!CL58+'APR-JUN 2022'!CL58</f>
        <v>1521257.3115288208</v>
      </c>
      <c r="CM58" s="47">
        <f t="shared" si="114"/>
        <v>2.8347765294280922</v>
      </c>
      <c r="CN58" s="44">
        <f>+'OCT-DEC 2021'!CN58+'JUL-SEP 2021'!CN58+'JAN-MAR 2022'!CN58+'APR-JUN 2022'!CN58</f>
        <v>643771.82638998074</v>
      </c>
      <c r="CO58" s="47">
        <f t="shared" si="115"/>
        <v>2.0041898254117383</v>
      </c>
      <c r="CP58" s="44">
        <f t="shared" si="116"/>
        <v>2165029.1379188015</v>
      </c>
      <c r="CQ58" s="48">
        <f t="shared" si="117"/>
        <v>2.5237734368771392</v>
      </c>
      <c r="CR58" s="137">
        <f t="shared" si="118"/>
        <v>6789214.4605632694</v>
      </c>
      <c r="CS58" s="138">
        <f t="shared" si="119"/>
        <v>1560101.9471613446</v>
      </c>
      <c r="CT58" s="139">
        <f t="shared" si="120"/>
        <v>8349316.4077246143</v>
      </c>
      <c r="CU58" s="41"/>
      <c r="CV58" s="46">
        <f t="shared" si="121"/>
        <v>22719458.459734242</v>
      </c>
      <c r="CW58" s="47">
        <f t="shared" si="156"/>
        <v>33.420945458326884</v>
      </c>
      <c r="CX58" s="47">
        <f t="shared" si="123"/>
        <v>4759532.4152153768</v>
      </c>
      <c r="CY58" s="47">
        <f t="shared" si="157"/>
        <v>31.638464554228584</v>
      </c>
      <c r="CZ58" s="44">
        <f t="shared" si="125"/>
        <v>27478990.874949619</v>
      </c>
      <c r="DA58" s="48">
        <f t="shared" si="158"/>
        <v>33.097966441849529</v>
      </c>
      <c r="DB58" s="46">
        <f t="shared" si="127"/>
        <v>5870028.3886611992</v>
      </c>
      <c r="DC58" s="47">
        <f t="shared" si="159"/>
        <v>2.1118468960358268</v>
      </c>
      <c r="DD58" s="44">
        <f t="shared" si="129"/>
        <v>5250240.2446487974</v>
      </c>
      <c r="DE58" s="47">
        <f t="shared" si="160"/>
        <v>3.4553443469196505</v>
      </c>
      <c r="DF58" s="44">
        <f t="shared" si="131"/>
        <v>11120268.633309998</v>
      </c>
      <c r="DG58" s="48">
        <f t="shared" si="161"/>
        <v>2.5866949009636131</v>
      </c>
      <c r="DH58" s="174"/>
      <c r="DI58" s="187" t="s">
        <v>58</v>
      </c>
      <c r="DJ58" s="46">
        <f t="shared" si="162"/>
        <v>27478990.874949619</v>
      </c>
      <c r="DK58" s="44">
        <f t="shared" si="134"/>
        <v>11120268.633309998</v>
      </c>
      <c r="DL58" s="45">
        <f t="shared" si="135"/>
        <v>38599259.508259617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f>+'APR-JUN 2022'!D59+'JAN-MAR 2022'!D59+'JUL-SEP 2021'!D59+'OCT-DEC 2021'!D59</f>
        <v>34743384.329999</v>
      </c>
      <c r="E59" s="47">
        <f t="shared" si="55"/>
        <v>329.03424814378928</v>
      </c>
      <c r="F59" s="44">
        <f>+'APR-JUN 2022'!F59+'JAN-MAR 2022'!F59+'JUL-SEP 2021'!F59+'OCT-DEC 2021'!F59</f>
        <v>9074264.5999999978</v>
      </c>
      <c r="G59" s="47">
        <f t="shared" si="56"/>
        <v>392.85932115334651</v>
      </c>
      <c r="H59" s="44">
        <f t="shared" si="57"/>
        <v>43817648.929998994</v>
      </c>
      <c r="I59" s="48">
        <f t="shared" si="58"/>
        <v>340.48992874348431</v>
      </c>
      <c r="J59" s="43">
        <f>+'APR-JUN 2022'!J59+'JAN-MAR 2022'!J59+'JUL-SEP 2021'!J59+'OCT-DEC 2021'!J59</f>
        <v>21549895.269999988</v>
      </c>
      <c r="K59" s="47">
        <f t="shared" si="59"/>
        <v>70.490608086669482</v>
      </c>
      <c r="L59" s="44">
        <f>+'APR-JUN 2022'!L59+'JAN-MAR 2022'!L59+'JUL-SEP 2021'!L59+'OCT-DEC 2021'!L59</f>
        <v>30597973.559999958</v>
      </c>
      <c r="M59" s="47">
        <f t="shared" si="60"/>
        <v>116.22543743162741</v>
      </c>
      <c r="N59" s="44">
        <f t="shared" si="61"/>
        <v>52147868.829999946</v>
      </c>
      <c r="O59" s="48">
        <f t="shared" si="62"/>
        <v>91.651980361244739</v>
      </c>
      <c r="P59" s="137">
        <f t="shared" si="63"/>
        <v>56293279.599998988</v>
      </c>
      <c r="Q59" s="138">
        <f t="shared" si="64"/>
        <v>39672238.159999952</v>
      </c>
      <c r="R59" s="139">
        <f t="shared" si="65"/>
        <v>95965517.759998947</v>
      </c>
      <c r="S59" s="39"/>
      <c r="T59" s="43">
        <f>+'APR-JUN 2022'!T59+'JAN-MAR 2022'!T59+'JUL-SEP 2021'!T59+'OCT-DEC 2021'!T59</f>
        <v>0</v>
      </c>
      <c r="U59" s="47">
        <f t="shared" si="66"/>
        <v>0</v>
      </c>
      <c r="V59" s="44">
        <f>+'APR-JUN 2022'!V59+'JAN-MAR 2022'!V59+'JUL-SEP 2021'!V59+'OCT-DEC 2021'!V59</f>
        <v>0</v>
      </c>
      <c r="W59" s="47">
        <f t="shared" si="67"/>
        <v>0</v>
      </c>
      <c r="X59" s="44">
        <f t="shared" si="68"/>
        <v>0</v>
      </c>
      <c r="Y59" s="48">
        <f t="shared" si="69"/>
        <v>0</v>
      </c>
      <c r="Z59" s="46">
        <f>+'APR-JUN 2022'!Z59+'JAN-MAR 2022'!Z59+'JUL-SEP 2021'!Z59+'OCT-DEC 2021'!Z59</f>
        <v>67724507.680000007</v>
      </c>
      <c r="AA59" s="47">
        <f t="shared" si="70"/>
        <v>71.485352051425508</v>
      </c>
      <c r="AB59" s="44">
        <f>+'APR-JUN 2022'!AB59+'JAN-MAR 2022'!AB59+'JUL-SEP 2021'!AB59+'OCT-DEC 2021'!AB59</f>
        <v>0</v>
      </c>
      <c r="AC59" s="47">
        <f t="shared" si="71"/>
        <v>0</v>
      </c>
      <c r="AD59" s="44">
        <f t="shared" si="72"/>
        <v>67724507.680000007</v>
      </c>
      <c r="AE59" s="48">
        <f t="shared" si="73"/>
        <v>51.786094294579954</v>
      </c>
      <c r="AF59" s="137">
        <f t="shared" si="74"/>
        <v>67724507.680000007</v>
      </c>
      <c r="AG59" s="138">
        <f t="shared" si="75"/>
        <v>0</v>
      </c>
      <c r="AH59" s="139">
        <f t="shared" si="76"/>
        <v>67724507.680000007</v>
      </c>
      <c r="AI59" s="41"/>
      <c r="AJ59" s="43">
        <f>+'OCT-DEC 2021'!AJ59+'JUL-SEP 2021'!AJ59+'JAN-MAR 2022'!AJ59+'APR-JUN 2022'!AJ59</f>
        <v>5915004.5590000004</v>
      </c>
      <c r="AK59" s="47">
        <f t="shared" si="77"/>
        <v>93.82938703997462</v>
      </c>
      <c r="AL59" s="44">
        <f>+'OCT-DEC 2021'!AL59+'JUL-SEP 2021'!AL59+'JAN-MAR 2022'!AL59+'APR-JUN 2022'!AL59</f>
        <v>5286238.8432999998</v>
      </c>
      <c r="AM59" s="47">
        <f t="shared" si="78"/>
        <v>304.40163787285502</v>
      </c>
      <c r="AN59" s="44">
        <f t="shared" si="79"/>
        <v>11201243.4023</v>
      </c>
      <c r="AO59" s="48">
        <f t="shared" si="80"/>
        <v>139.30855162923166</v>
      </c>
      <c r="AP59" s="46">
        <f>+'OCT-DEC 2021'!AP59+'JUL-SEP 2021'!AP59+'JAN-MAR 2022'!AP59+'APR-JUN 2022'!AP59</f>
        <v>6123995.9000000022</v>
      </c>
      <c r="AQ59" s="47">
        <f t="shared" si="81"/>
        <v>43.29809457147303</v>
      </c>
      <c r="AR59" s="44">
        <f>+'OCT-DEC 2021'!AR59+'JUL-SEP 2021'!AR59+'JAN-MAR 2022'!AR59+'APR-JUN 2022'!AR59</f>
        <v>11917149.972199999</v>
      </c>
      <c r="AS59" s="47">
        <f t="shared" si="82"/>
        <v>86.507233445364719</v>
      </c>
      <c r="AT59" s="44">
        <f t="shared" si="83"/>
        <v>18041145.872200001</v>
      </c>
      <c r="AU59" s="48">
        <f t="shared" si="84"/>
        <v>64.617978961808333</v>
      </c>
      <c r="AV59" s="137">
        <f t="shared" si="85"/>
        <v>12039000.459000003</v>
      </c>
      <c r="AW59" s="138">
        <f t="shared" si="86"/>
        <v>17203388.815499999</v>
      </c>
      <c r="AX59" s="139">
        <f t="shared" si="87"/>
        <v>29242389.274500001</v>
      </c>
      <c r="AY59" s="41"/>
      <c r="AZ59" s="43">
        <f>+'OCT-DEC 2021'!AZ59+'JUL-SEP 2021'!AZ59+'JAN-MAR 2022'!AZ59+'APR-JUN 2022'!AZ59</f>
        <v>-110317.47253707562</v>
      </c>
      <c r="BA59" s="47">
        <f t="shared" si="88"/>
        <v>-1.0052988311682185</v>
      </c>
      <c r="BB59" s="44">
        <f>+'OCT-DEC 2021'!BB59+'JUL-SEP 2021'!BB59+'JAN-MAR 2022'!BB59+'APR-JUN 2022'!BB59</f>
        <v>-21097.437462924307</v>
      </c>
      <c r="BC59" s="47">
        <v>2.6349284183524642</v>
      </c>
      <c r="BD59" s="44">
        <f t="shared" si="90"/>
        <v>-131414.90999999992</v>
      </c>
      <c r="BE59" s="48">
        <v>2.6062535015947863</v>
      </c>
      <c r="BF59" s="46">
        <f>+'OCT-DEC 2021'!BF59+'JUL-SEP 2021'!BF59+'JAN-MAR 2022'!BF59+'APR-JUN 2022'!BF59</f>
        <v>121126.56714008038</v>
      </c>
      <c r="BG59" s="47">
        <v>0.70714376017586966</v>
      </c>
      <c r="BH59" s="44">
        <f>+'OCT-DEC 2021'!BH59+'JUL-SEP 2021'!BH59+'JAN-MAR 2022'!BH59+'APR-JUN 2022'!BH59</f>
        <v>101828.70285991946</v>
      </c>
      <c r="BI59" s="47">
        <v>2.2530797414903483</v>
      </c>
      <c r="BJ59" s="44">
        <f t="shared" si="94"/>
        <v>222955.26999999984</v>
      </c>
      <c r="BK59" s="48">
        <v>1.1368566715504609</v>
      </c>
      <c r="BL59" s="137">
        <f t="shared" si="96"/>
        <v>10809.094603004763</v>
      </c>
      <c r="BM59" s="138">
        <f t="shared" si="97"/>
        <v>80731.26539699515</v>
      </c>
      <c r="BN59" s="139">
        <f t="shared" si="98"/>
        <v>91540.359999999913</v>
      </c>
      <c r="BO59" s="41"/>
      <c r="BP59" s="43">
        <f>+'OCT-DEC 2021'!BP59+'JUL-SEP 2021'!BP59+'JAN-MAR 2022'!BP59+'APR-JUN 2022'!BP59</f>
        <v>0</v>
      </c>
      <c r="BQ59" s="47">
        <v>3.239139166375144E-3</v>
      </c>
      <c r="BR59" s="44">
        <f>+'OCT-DEC 2021'!BR59+'JUL-SEP 2021'!BR59+'JAN-MAR 2022'!BR59+'APR-JUN 2022'!BR59</f>
        <v>0</v>
      </c>
      <c r="BS59" s="47">
        <v>0</v>
      </c>
      <c r="BT59" s="44">
        <f t="shared" si="101"/>
        <v>0</v>
      </c>
      <c r="BU59" s="48">
        <v>2.8397635044953456E-3</v>
      </c>
      <c r="BV59" s="46">
        <f>+'OCT-DEC 2021'!BV59+'JUL-SEP 2021'!BV59+'JAN-MAR 2022'!BV59+'APR-JUN 2022'!BV59</f>
        <v>-644.73000000000047</v>
      </c>
      <c r="BW59" s="47">
        <f t="shared" si="103"/>
        <v>-2.4025265040711016E-3</v>
      </c>
      <c r="BX59" s="44">
        <f>+'OCT-DEC 2021'!BX59+'JUL-SEP 2021'!BX59+'JAN-MAR 2022'!BX59+'APR-JUN 2022'!BX59</f>
        <v>0</v>
      </c>
      <c r="BY59" s="47">
        <f t="shared" si="104"/>
        <v>0</v>
      </c>
      <c r="BZ59" s="44">
        <f t="shared" si="105"/>
        <v>-644.73000000000047</v>
      </c>
      <c r="CA59" s="48">
        <f t="shared" si="106"/>
        <v>-1.4700162111508104E-3</v>
      </c>
      <c r="CB59" s="137">
        <f t="shared" si="107"/>
        <v>-644.73000000000047</v>
      </c>
      <c r="CC59" s="138">
        <f t="shared" si="108"/>
        <v>0</v>
      </c>
      <c r="CD59" s="139">
        <f t="shared" si="109"/>
        <v>-644.73000000000047</v>
      </c>
      <c r="CE59" s="41"/>
      <c r="CF59" s="43">
        <f>+'OCT-DEC 2021'!CF59+'JUL-SEP 2021'!CF59+'JAN-MAR 2022'!CF59+'APR-JUN 2022'!CF59</f>
        <v>187146.16516225837</v>
      </c>
      <c r="CG59" s="47">
        <f t="shared" si="110"/>
        <v>1.4943241281580542</v>
      </c>
      <c r="CH59" s="44">
        <f>+'OCT-DEC 2021'!CH59+'JUL-SEP 2021'!CH59+'JAN-MAR 2022'!CH59+'APR-JUN 2022'!CH59</f>
        <v>32517.854837739309</v>
      </c>
      <c r="CI59" s="47">
        <f t="shared" si="111"/>
        <v>1.5049685212079098</v>
      </c>
      <c r="CJ59" s="44">
        <f t="shared" si="112"/>
        <v>219664.01999999769</v>
      </c>
      <c r="CK59" s="48">
        <f t="shared" si="113"/>
        <v>1.4958903605842739</v>
      </c>
      <c r="CL59" s="46">
        <f>+'OCT-DEC 2021'!CL59+'JUL-SEP 2021'!CL59+'JAN-MAR 2022'!CL59+'APR-JUN 2022'!CL59</f>
        <v>1076358.0227754889</v>
      </c>
      <c r="CM59" s="47">
        <f t="shared" si="114"/>
        <v>2.0057319935962568</v>
      </c>
      <c r="CN59" s="44">
        <f>+'OCT-DEC 2021'!CN59+'JUL-SEP 2021'!CN59+'JAN-MAR 2022'!CN59+'APR-JUN 2022'!CN59</f>
        <v>453144.50722450996</v>
      </c>
      <c r="CO59" s="47">
        <f t="shared" si="115"/>
        <v>1.4107290403081754</v>
      </c>
      <c r="CP59" s="44">
        <f t="shared" si="116"/>
        <v>1529502.5299999989</v>
      </c>
      <c r="CQ59" s="48">
        <f t="shared" si="117"/>
        <v>1.7829403721379149</v>
      </c>
      <c r="CR59" s="137">
        <f t="shared" si="118"/>
        <v>1263504.1879377472</v>
      </c>
      <c r="CS59" s="138">
        <f t="shared" si="119"/>
        <v>485662.36206224927</v>
      </c>
      <c r="CT59" s="139">
        <f t="shared" si="120"/>
        <v>1749166.5499999966</v>
      </c>
      <c r="CU59" s="41"/>
      <c r="CV59" s="46">
        <f t="shared" si="121"/>
        <v>40735217.58162418</v>
      </c>
      <c r="CW59" s="47">
        <f t="shared" si="156"/>
        <v>59.922620402302719</v>
      </c>
      <c r="CX59" s="47">
        <f t="shared" si="123"/>
        <v>14371923.860674813</v>
      </c>
      <c r="CY59" s="47">
        <f t="shared" si="157"/>
        <v>95.535771999034893</v>
      </c>
      <c r="CZ59" s="44">
        <f t="shared" si="125"/>
        <v>55107141.442298993</v>
      </c>
      <c r="DA59" s="48">
        <f t="shared" si="158"/>
        <v>66.375593138181856</v>
      </c>
      <c r="DB59" s="46">
        <f t="shared" si="127"/>
        <v>96595238.709915563</v>
      </c>
      <c r="DC59" s="47">
        <f t="shared" si="159"/>
        <v>34.751851530295703</v>
      </c>
      <c r="DD59" s="44">
        <f t="shared" si="129"/>
        <v>43070096.74228438</v>
      </c>
      <c r="DE59" s="47">
        <f t="shared" si="160"/>
        <v>28.345753406507189</v>
      </c>
      <c r="DF59" s="44">
        <f t="shared" si="131"/>
        <v>139665335.45219994</v>
      </c>
      <c r="DG59" s="48">
        <f t="shared" si="161"/>
        <v>32.487669405162919</v>
      </c>
      <c r="DH59" s="174"/>
      <c r="DI59" s="187" t="s">
        <v>6</v>
      </c>
      <c r="DJ59" s="46">
        <f t="shared" si="162"/>
        <v>55107141.442298993</v>
      </c>
      <c r="DK59" s="44">
        <f t="shared" si="134"/>
        <v>139665335.45219994</v>
      </c>
      <c r="DL59" s="45">
        <f t="shared" si="135"/>
        <v>194772476.89449894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f>+'APR-JUN 2022'!D60+'JAN-MAR 2022'!D60+'JUL-SEP 2021'!D60+'OCT-DEC 2021'!D60</f>
        <v>227380</v>
      </c>
      <c r="E60" s="47">
        <f t="shared" si="55"/>
        <v>2.15338283203273</v>
      </c>
      <c r="F60" s="44">
        <f>+'APR-JUN 2022'!F60+'JAN-MAR 2022'!F60+'JUL-SEP 2021'!F60+'OCT-DEC 2021'!F60</f>
        <v>0</v>
      </c>
      <c r="G60" s="47">
        <f t="shared" si="56"/>
        <v>0</v>
      </c>
      <c r="H60" s="44">
        <f t="shared" si="57"/>
        <v>227380</v>
      </c>
      <c r="I60" s="48">
        <f t="shared" si="58"/>
        <v>1.7668816535861371</v>
      </c>
      <c r="J60" s="43">
        <f>+'APR-JUN 2022'!J60+'JAN-MAR 2022'!J60+'JUL-SEP 2021'!J60+'OCT-DEC 2021'!J60</f>
        <v>568977</v>
      </c>
      <c r="K60" s="47">
        <f t="shared" si="59"/>
        <v>1.8611475468822065</v>
      </c>
      <c r="L60" s="44">
        <f>+'APR-JUN 2022'!L60+'JAN-MAR 2022'!L60+'JUL-SEP 2021'!L60+'OCT-DEC 2021'!L60</f>
        <v>0</v>
      </c>
      <c r="M60" s="47">
        <f t="shared" si="60"/>
        <v>0</v>
      </c>
      <c r="N60" s="44">
        <f t="shared" si="61"/>
        <v>568977</v>
      </c>
      <c r="O60" s="48">
        <f t="shared" si="62"/>
        <v>1</v>
      </c>
      <c r="P60" s="137">
        <f t="shared" si="63"/>
        <v>796357</v>
      </c>
      <c r="Q60" s="138">
        <f t="shared" si="64"/>
        <v>0</v>
      </c>
      <c r="R60" s="139">
        <f t="shared" si="65"/>
        <v>796357</v>
      </c>
      <c r="S60" s="39"/>
      <c r="T60" s="43">
        <f>+'APR-JUN 2022'!T60+'JAN-MAR 2022'!T60+'JUL-SEP 2021'!T60+'OCT-DEC 2021'!T60</f>
        <v>386184.17</v>
      </c>
      <c r="U60" s="47">
        <f t="shared" si="66"/>
        <v>2.0383522028512764</v>
      </c>
      <c r="V60" s="44">
        <f>+'APR-JUN 2022'!V60+'JAN-MAR 2022'!V60+'JUL-SEP 2021'!V60+'OCT-DEC 2021'!V60</f>
        <v>149523.39000000001</v>
      </c>
      <c r="W60" s="47">
        <f t="shared" si="67"/>
        <v>3.2593654495912809</v>
      </c>
      <c r="X60" s="44">
        <f t="shared" si="68"/>
        <v>535707.56000000006</v>
      </c>
      <c r="Y60" s="48">
        <f t="shared" si="69"/>
        <v>2.2763712850671816</v>
      </c>
      <c r="Z60" s="46">
        <f>+'APR-JUN 2022'!Z60+'JAN-MAR 2022'!Z60+'JUL-SEP 2021'!Z60+'OCT-DEC 2021'!Z60</f>
        <v>6703676.0800000019</v>
      </c>
      <c r="AA60" s="47">
        <f t="shared" si="70"/>
        <v>7.0759413546691459</v>
      </c>
      <c r="AB60" s="44">
        <f>+'APR-JUN 2022'!AB60+'JAN-MAR 2022'!AB60+'JUL-SEP 2021'!AB60+'OCT-DEC 2021'!AB60</f>
        <v>1608563.8699999996</v>
      </c>
      <c r="AC60" s="47">
        <f t="shared" si="71"/>
        <v>4.4634719354910306</v>
      </c>
      <c r="AD60" s="44">
        <f t="shared" si="72"/>
        <v>8312239.9500000011</v>
      </c>
      <c r="AE60" s="48">
        <f t="shared" si="73"/>
        <v>6.3560217208783794</v>
      </c>
      <c r="AF60" s="137">
        <f t="shared" si="74"/>
        <v>7089860.2500000019</v>
      </c>
      <c r="AG60" s="138">
        <f t="shared" si="75"/>
        <v>1758087.2599999998</v>
      </c>
      <c r="AH60" s="139">
        <f t="shared" si="76"/>
        <v>8847947.5100000016</v>
      </c>
      <c r="AI60" s="41"/>
      <c r="AJ60" s="43">
        <f>+'OCT-DEC 2021'!AJ60+'JUL-SEP 2021'!AJ60+'JAN-MAR 2022'!AJ60+'APR-JUN 2022'!AJ60</f>
        <v>96953.725828208786</v>
      </c>
      <c r="AK60" s="47">
        <f t="shared" si="77"/>
        <v>1.5379715391530582</v>
      </c>
      <c r="AL60" s="44">
        <f>+'OCT-DEC 2021'!AL60+'JUL-SEP 2021'!AL60+'JAN-MAR 2022'!AL60+'APR-JUN 2022'!AL60</f>
        <v>56128.012511396664</v>
      </c>
      <c r="AM60" s="47">
        <f t="shared" si="78"/>
        <v>3.2320633716110021</v>
      </c>
      <c r="AN60" s="44">
        <f t="shared" si="79"/>
        <v>153081.73833960545</v>
      </c>
      <c r="AO60" s="48">
        <f t="shared" si="80"/>
        <v>1.9038596415641302</v>
      </c>
      <c r="AP60" s="46">
        <f>+'OCT-DEC 2021'!AP60+'JUL-SEP 2021'!AP60+'JAN-MAR 2022'!AP60+'APR-JUN 2022'!AP60</f>
        <v>110308.03479137608</v>
      </c>
      <c r="AQ60" s="47">
        <f t="shared" si="81"/>
        <v>0.77990380796798653</v>
      </c>
      <c r="AR60" s="44">
        <f>+'OCT-DEC 2021'!AR60+'JUL-SEP 2021'!AR60+'JAN-MAR 2022'!AR60+'APR-JUN 2022'!AR60</f>
        <v>194126.08908129536</v>
      </c>
      <c r="AS60" s="47">
        <f t="shared" si="82"/>
        <v>1.4091717352862272</v>
      </c>
      <c r="AT60" s="44">
        <f t="shared" si="83"/>
        <v>304434.12387267145</v>
      </c>
      <c r="AU60" s="48">
        <f t="shared" si="84"/>
        <v>1.0903918160749273</v>
      </c>
      <c r="AV60" s="137">
        <f t="shared" si="85"/>
        <v>207261.76061958488</v>
      </c>
      <c r="AW60" s="138">
        <f t="shared" si="86"/>
        <v>250254.10159269202</v>
      </c>
      <c r="AX60" s="139">
        <f t="shared" si="87"/>
        <v>457515.8622122769</v>
      </c>
      <c r="AY60" s="41"/>
      <c r="AZ60" s="43">
        <f>+'OCT-DEC 2021'!AZ60+'JUL-SEP 2021'!AZ60+'JAN-MAR 2022'!AZ60+'APR-JUN 2022'!AZ60</f>
        <v>347429.47647846508</v>
      </c>
      <c r="BA60" s="47">
        <f t="shared" si="88"/>
        <v>3.1660483020928871</v>
      </c>
      <c r="BB60" s="44">
        <f>+'OCT-DEC 2021'!BB60+'JUL-SEP 2021'!BB60+'JAN-MAR 2022'!BB60+'APR-JUN 2022'!BB60</f>
        <v>66443.433521535</v>
      </c>
      <c r="BC60" s="47">
        <v>4.2428240858619128</v>
      </c>
      <c r="BD60" s="44">
        <f t="shared" si="90"/>
        <v>413872.91000000009</v>
      </c>
      <c r="BE60" s="48">
        <v>4.5561405590665061</v>
      </c>
      <c r="BF60" s="46">
        <f>+'OCT-DEC 2021'!BF60+'JUL-SEP 2021'!BF60+'JAN-MAR 2022'!BF60+'APR-JUN 2022'!BF60</f>
        <v>1248861.8335089136</v>
      </c>
      <c r="BG60" s="47">
        <v>2.7878745497322486</v>
      </c>
      <c r="BH60" s="44">
        <f>+'OCT-DEC 2021'!BH60+'JUL-SEP 2021'!BH60+'JAN-MAR 2022'!BH60+'APR-JUN 2022'!BH60</f>
        <v>1049893.3764910877</v>
      </c>
      <c r="BI60" s="47">
        <v>5.0527625008375798</v>
      </c>
      <c r="BJ60" s="44">
        <f t="shared" si="94"/>
        <v>2298755.2100000014</v>
      </c>
      <c r="BK60" s="48">
        <v>3.4174294647935879</v>
      </c>
      <c r="BL60" s="137">
        <f t="shared" si="96"/>
        <v>1596291.3099873788</v>
      </c>
      <c r="BM60" s="138">
        <f t="shared" si="97"/>
        <v>1116336.8100126227</v>
      </c>
      <c r="BN60" s="139">
        <f t="shared" si="98"/>
        <v>2712628.1200000015</v>
      </c>
      <c r="BO60" s="41"/>
      <c r="BP60" s="43">
        <f>+'OCT-DEC 2021'!BP60+'JUL-SEP 2021'!BP60+'JAN-MAR 2022'!BP60+'APR-JUN 2022'!BP60</f>
        <v>-103589.72000000125</v>
      </c>
      <c r="BQ60" s="47">
        <v>2.0373182519013695</v>
      </c>
      <c r="BR60" s="44">
        <f>+'OCT-DEC 2021'!BR60+'JUL-SEP 2021'!BR60+'JAN-MAR 2022'!BR60+'APR-JUN 2022'!BR60</f>
        <v>0</v>
      </c>
      <c r="BS60" s="47">
        <v>0</v>
      </c>
      <c r="BT60" s="44">
        <f t="shared" si="101"/>
        <v>-103589.72000000125</v>
      </c>
      <c r="BU60" s="48">
        <v>1.7861233252494686</v>
      </c>
      <c r="BV60" s="46">
        <f>+'OCT-DEC 2021'!BV60+'JUL-SEP 2021'!BV60+'JAN-MAR 2022'!BV60+'APR-JUN 2022'!BV60</f>
        <v>-68517.600000000093</v>
      </c>
      <c r="BW60" s="47">
        <f t="shared" si="103"/>
        <v>-0.25532447690559185</v>
      </c>
      <c r="BX60" s="44">
        <f>+'OCT-DEC 2021'!BX60+'JUL-SEP 2021'!BX60+'JAN-MAR 2022'!BX60+'APR-JUN 2022'!BX60</f>
        <v>0</v>
      </c>
      <c r="BY60" s="47">
        <f t="shared" si="104"/>
        <v>0</v>
      </c>
      <c r="BZ60" s="44">
        <f t="shared" si="105"/>
        <v>-68517.600000000093</v>
      </c>
      <c r="CA60" s="48">
        <f t="shared" si="106"/>
        <v>-0.15622350867672799</v>
      </c>
      <c r="CB60" s="137">
        <f t="shared" si="107"/>
        <v>-172107.32000000135</v>
      </c>
      <c r="CC60" s="138">
        <f t="shared" si="108"/>
        <v>0</v>
      </c>
      <c r="CD60" s="139">
        <f t="shared" si="109"/>
        <v>-172107.32000000135</v>
      </c>
      <c r="CE60" s="41"/>
      <c r="CF60" s="43">
        <f>+'OCT-DEC 2021'!CF60+'JUL-SEP 2021'!CF60+'JAN-MAR 2022'!CF60+'APR-JUN 2022'!CF60</f>
        <v>238463.64211884124</v>
      </c>
      <c r="CG60" s="47">
        <f t="shared" si="110"/>
        <v>1.904083761468893</v>
      </c>
      <c r="CH60" s="44">
        <f>+'OCT-DEC 2021'!CH60+'JUL-SEP 2021'!CH60+'JAN-MAR 2022'!CH60+'APR-JUN 2022'!CH60</f>
        <v>41434.597881158748</v>
      </c>
      <c r="CI60" s="47">
        <f t="shared" si="111"/>
        <v>1.9176469607608067</v>
      </c>
      <c r="CJ60" s="44">
        <f t="shared" si="112"/>
        <v>279898.23999999999</v>
      </c>
      <c r="CK60" s="48">
        <f t="shared" si="113"/>
        <v>1.906079471551636</v>
      </c>
      <c r="CL60" s="46">
        <f>+'OCT-DEC 2021'!CL60+'JUL-SEP 2021'!CL60+'JAN-MAR 2022'!CL60+'APR-JUN 2022'!CL60</f>
        <v>1541931.6965321004</v>
      </c>
      <c r="CM60" s="47">
        <f t="shared" si="114"/>
        <v>2.8733020707178549</v>
      </c>
      <c r="CN60" s="44">
        <f>+'OCT-DEC 2021'!CN60+'JUL-SEP 2021'!CN60+'JAN-MAR 2022'!CN60+'APR-JUN 2022'!CN60</f>
        <v>649150.06346789934</v>
      </c>
      <c r="CO60" s="47">
        <f t="shared" si="115"/>
        <v>2.0209333478654332</v>
      </c>
      <c r="CP60" s="44">
        <f t="shared" si="116"/>
        <v>2191081.7599999998</v>
      </c>
      <c r="CQ60" s="48">
        <f t="shared" si="117"/>
        <v>2.5541429660524981</v>
      </c>
      <c r="CR60" s="137">
        <f t="shared" si="118"/>
        <v>1780395.3386509416</v>
      </c>
      <c r="CS60" s="138">
        <f t="shared" si="119"/>
        <v>690584.66134905803</v>
      </c>
      <c r="CT60" s="139">
        <f t="shared" si="120"/>
        <v>2470979.9999999995</v>
      </c>
      <c r="CU60" s="41"/>
      <c r="CV60" s="46">
        <f t="shared" si="121"/>
        <v>1192821.2944255138</v>
      </c>
      <c r="CW60" s="47">
        <f t="shared" si="156"/>
        <v>1.7546727838244562</v>
      </c>
      <c r="CX60" s="47">
        <f t="shared" si="123"/>
        <v>313529.43391409045</v>
      </c>
      <c r="CY60" s="47">
        <f t="shared" si="157"/>
        <v>2.0841521847581377</v>
      </c>
      <c r="CZ60" s="44">
        <f t="shared" si="125"/>
        <v>1506350.7283396043</v>
      </c>
      <c r="DA60" s="48">
        <f t="shared" si="158"/>
        <v>1.8143732454778958</v>
      </c>
      <c r="DB60" s="46">
        <f t="shared" si="127"/>
        <v>10105237.044832394</v>
      </c>
      <c r="DC60" s="47">
        <f t="shared" si="159"/>
        <v>3.63553837798437</v>
      </c>
      <c r="DD60" s="44">
        <f t="shared" si="129"/>
        <v>3501733.3990402818</v>
      </c>
      <c r="DE60" s="47">
        <f t="shared" si="160"/>
        <v>2.3045982928354456</v>
      </c>
      <c r="DF60" s="44">
        <f t="shared" si="131"/>
        <v>13606970.443872675</v>
      </c>
      <c r="DG60" s="48">
        <f t="shared" si="161"/>
        <v>3.1651286695806622</v>
      </c>
      <c r="DH60" s="174"/>
      <c r="DI60" s="187" t="s">
        <v>7</v>
      </c>
      <c r="DJ60" s="46">
        <f t="shared" si="162"/>
        <v>1506350.7283396043</v>
      </c>
      <c r="DK60" s="44">
        <f t="shared" si="134"/>
        <v>13606970.443872675</v>
      </c>
      <c r="DL60" s="45">
        <f t="shared" si="135"/>
        <v>15113321.17221228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f>SUM(D20:D60)</f>
        <v>182248604</v>
      </c>
      <c r="E61" s="243">
        <f t="shared" si="55"/>
        <v>1725.9698083188121</v>
      </c>
      <c r="F61" s="52">
        <f>SUM(F20:F60)</f>
        <v>40381675</v>
      </c>
      <c r="G61" s="55">
        <f t="shared" si="56"/>
        <v>1748.2758247467314</v>
      </c>
      <c r="H61" s="52">
        <f>SUM(H20:H60)</f>
        <v>222630279.00000003</v>
      </c>
      <c r="I61" s="56">
        <f t="shared" si="58"/>
        <v>1729.9734167378974</v>
      </c>
      <c r="J61" s="51">
        <f>SUM(J20:J60)</f>
        <v>88645603</v>
      </c>
      <c r="K61" s="243">
        <f t="shared" si="59"/>
        <v>289.9634722762853</v>
      </c>
      <c r="L61" s="52">
        <f>SUM(L20:L60)</f>
        <v>138804151</v>
      </c>
      <c r="M61" s="55">
        <f t="shared" si="60"/>
        <v>527.24318934605571</v>
      </c>
      <c r="N61" s="52">
        <f>SUM(N20:N60)</f>
        <v>227449753.99999997</v>
      </c>
      <c r="O61" s="56">
        <f t="shared" si="62"/>
        <v>399.75210597264913</v>
      </c>
      <c r="P61" s="143">
        <f>SUM(P20:P60)</f>
        <v>270894207</v>
      </c>
      <c r="Q61" s="144">
        <f t="shared" ref="Q61:R61" si="163">SUM(Q20:Q60)</f>
        <v>179185825.99999994</v>
      </c>
      <c r="R61" s="145">
        <f t="shared" si="163"/>
        <v>450080033</v>
      </c>
      <c r="S61" s="39"/>
      <c r="T61" s="43">
        <f>SUM(T20:T60)</f>
        <v>314071409.71999985</v>
      </c>
      <c r="U61" s="47">
        <f t="shared" si="66"/>
        <v>1657.7275807430624</v>
      </c>
      <c r="V61" s="44">
        <f>SUM(V20:V60)</f>
        <v>74168707.770000011</v>
      </c>
      <c r="W61" s="47">
        <f t="shared" si="67"/>
        <v>1616.7565726430521</v>
      </c>
      <c r="X61" s="44">
        <f>SUM(X20:X60)</f>
        <v>388240117.48999989</v>
      </c>
      <c r="Y61" s="56">
        <f t="shared" si="69"/>
        <v>1649.7408682553303</v>
      </c>
      <c r="Z61" s="54">
        <f>SUM(Z20:Z60)</f>
        <v>209583594.95999989</v>
      </c>
      <c r="AA61" s="243">
        <f t="shared" si="70"/>
        <v>221.22208906574895</v>
      </c>
      <c r="AB61" s="52">
        <f>SUM(AB20:AB60)</f>
        <v>138399420.92000005</v>
      </c>
      <c r="AC61" s="55">
        <f t="shared" si="71"/>
        <v>384.03320047504894</v>
      </c>
      <c r="AD61" s="52">
        <f>SUM(AD20:AD60)</f>
        <v>347983015.87999988</v>
      </c>
      <c r="AE61" s="56">
        <f t="shared" si="73"/>
        <v>266.08803652618866</v>
      </c>
      <c r="AF61" s="143">
        <f>SUM(AF20:AF60)</f>
        <v>523655004.67999983</v>
      </c>
      <c r="AG61" s="144">
        <f t="shared" ref="AG61:AH61" si="164">SUM(AG20:AG60)</f>
        <v>212568128.69000003</v>
      </c>
      <c r="AH61" s="145">
        <f t="shared" si="164"/>
        <v>736223133.36999989</v>
      </c>
      <c r="AI61" s="41"/>
      <c r="AJ61" s="51">
        <f>SUM(AJ20:AJ60)</f>
        <v>106435443.41569774</v>
      </c>
      <c r="AK61" s="55">
        <f t="shared" si="77"/>
        <v>1688.3794958073879</v>
      </c>
      <c r="AL61" s="52">
        <f>SUM(AL20:AL60)</f>
        <v>33105659.478100184</v>
      </c>
      <c r="AM61" s="55">
        <f t="shared" si="78"/>
        <v>1906.3491580156733</v>
      </c>
      <c r="AN61" s="54">
        <f>SUM(AN20:AN60)</f>
        <v>139541102.89379787</v>
      </c>
      <c r="AO61" s="56">
        <f t="shared" si="80"/>
        <v>1735.4563452204795</v>
      </c>
      <c r="AP61" s="54">
        <f>SUM(AP20:AP60)</f>
        <v>35763832.398727089</v>
      </c>
      <c r="AQ61" s="55">
        <f t="shared" si="81"/>
        <v>252.85872536890432</v>
      </c>
      <c r="AR61" s="52">
        <f>SUM(AR20:AR60)</f>
        <v>65783958.554371826</v>
      </c>
      <c r="AS61" s="55">
        <f t="shared" si="82"/>
        <v>477.52929793604648</v>
      </c>
      <c r="AT61" s="52">
        <f>SUM(AT20:AT60)</f>
        <v>101547790.95309889</v>
      </c>
      <c r="AU61" s="56">
        <f t="shared" si="84"/>
        <v>363.71376108303059</v>
      </c>
      <c r="AV61" s="143">
        <f>SUM(AV20:AV60)</f>
        <v>142199275.81442481</v>
      </c>
      <c r="AW61" s="144">
        <f t="shared" ref="AW61" si="165">SUM(AW20:AW60)</f>
        <v>98889618.032472014</v>
      </c>
      <c r="AX61" s="145">
        <f t="shared" ref="AX61" si="166">SUM(AX20:AX60)</f>
        <v>241088893.84689686</v>
      </c>
      <c r="AY61" s="41"/>
      <c r="AZ61" s="51">
        <f>SUM(AZ20:AZ60)</f>
        <v>189833931.65988913</v>
      </c>
      <c r="BA61" s="55">
        <f t="shared" si="88"/>
        <v>1729.9148106354262</v>
      </c>
      <c r="BB61" s="52">
        <f>SUM(BB20:BB60)</f>
        <v>36279916.330104679</v>
      </c>
      <c r="BC61" s="55">
        <v>1667.5433244105764</v>
      </c>
      <c r="BD61" s="54">
        <f>SUM(BD20:BD60)</f>
        <v>226113847.98999384</v>
      </c>
      <c r="BE61" s="56">
        <v>1797.2136558555205</v>
      </c>
      <c r="BF61" s="54">
        <f>SUM(BF20:BF60)</f>
        <v>141995277.99474418</v>
      </c>
      <c r="BG61" s="55">
        <v>263.29198855260745</v>
      </c>
      <c r="BH61" s="52">
        <f>SUM(BH20:BH60)</f>
        <v>119556686.0381306</v>
      </c>
      <c r="BI61" s="55">
        <v>475.79120916717926</v>
      </c>
      <c r="BJ61" s="52">
        <f>SUM(BJ20:BJ60)</f>
        <v>261551964.03287485</v>
      </c>
      <c r="BK61" s="56">
        <v>322.35889679383814</v>
      </c>
      <c r="BL61" s="143">
        <f>SUM(BL20:BL60)</f>
        <v>331829209.65463334</v>
      </c>
      <c r="BM61" s="144">
        <f t="shared" ref="BM61" si="167">SUM(BM20:BM60)</f>
        <v>155836602.36823526</v>
      </c>
      <c r="BN61" s="145">
        <f t="shared" ref="BN61" si="168">SUM(BN20:BN60)</f>
        <v>487665812.02286863</v>
      </c>
      <c r="BO61" s="41"/>
      <c r="BP61" s="51">
        <f>SUM(BP20:BP60)</f>
        <v>128482323.43000013</v>
      </c>
      <c r="BQ61" s="55">
        <v>1518.2495125743383</v>
      </c>
      <c r="BR61" s="52">
        <f>SUM(BR20:BR60)</f>
        <v>24347311.379999951</v>
      </c>
      <c r="BS61" s="55">
        <v>1623.8872939794555</v>
      </c>
      <c r="BT61" s="54">
        <f>SUM(BT20:BT60)</f>
        <v>152829634.81000009</v>
      </c>
      <c r="BU61" s="56">
        <v>1531.2743184567587</v>
      </c>
      <c r="BV61" s="54">
        <f>SUM(BV20:BV60)</f>
        <v>52970828.199999996</v>
      </c>
      <c r="BW61" s="55">
        <f t="shared" si="103"/>
        <v>197.39087477408654</v>
      </c>
      <c r="BX61" s="54">
        <f>SUM(BX20:BX60)</f>
        <v>66100324.639999874</v>
      </c>
      <c r="BY61" s="55">
        <f t="shared" si="104"/>
        <v>388.29552986512448</v>
      </c>
      <c r="BZ61" s="52">
        <f>SUM(BZ20:BZ60)</f>
        <v>119071152.83999985</v>
      </c>
      <c r="CA61" s="56">
        <f t="shared" si="106"/>
        <v>271.48810347775895</v>
      </c>
      <c r="CB61" s="143">
        <f>SUM(CB20:CB60)</f>
        <v>181453151.63000017</v>
      </c>
      <c r="CC61" s="144">
        <f t="shared" ref="CC61" si="169">SUM(CC20:CC60)</f>
        <v>90447636.019999832</v>
      </c>
      <c r="CD61" s="145">
        <f t="shared" ref="CD61" si="170">SUM(CD20:CD60)</f>
        <v>271900787.64999992</v>
      </c>
      <c r="CE61" s="41"/>
      <c r="CF61" s="51">
        <f>SUM(CF20:CF60)</f>
        <v>207021664.19461843</v>
      </c>
      <c r="CG61" s="55">
        <f t="shared" si="110"/>
        <v>1653.0259521440651</v>
      </c>
      <c r="CH61" s="52">
        <f>SUM(CH20:CH60)</f>
        <v>37471313.2271901</v>
      </c>
      <c r="CI61" s="55">
        <f t="shared" si="111"/>
        <v>1734.2210037113018</v>
      </c>
      <c r="CJ61" s="52">
        <f>SUM(CJ20:CJ60)</f>
        <v>244492977.42180854</v>
      </c>
      <c r="CK61" s="56">
        <f t="shared" si="113"/>
        <v>1664.9731173809701</v>
      </c>
      <c r="CL61" s="54">
        <f>SUM(CL20:CL60)</f>
        <v>114774404.44074863</v>
      </c>
      <c r="CM61" s="55">
        <f t="shared" si="114"/>
        <v>213.87557872161955</v>
      </c>
      <c r="CN61" s="52">
        <f>SUM(CN20:CN60)</f>
        <v>105245615.04284823</v>
      </c>
      <c r="CO61" s="55">
        <f t="shared" si="115"/>
        <v>327.65054665548479</v>
      </c>
      <c r="CP61" s="52">
        <f>SUM(CP20:CP60)</f>
        <v>220020019.48359683</v>
      </c>
      <c r="CQ61" s="56">
        <f t="shared" si="117"/>
        <v>256.47723212061356</v>
      </c>
      <c r="CR61" s="143">
        <f>SUM(CR20:CR60)</f>
        <v>321796068.63536716</v>
      </c>
      <c r="CS61" s="144">
        <f t="shared" ref="CS61" si="171">SUM(CS20:CS60)</f>
        <v>142716928.27003834</v>
      </c>
      <c r="CT61" s="145">
        <f t="shared" ref="CT61" si="172">SUM(CT20:CT60)</f>
        <v>464512996.90540528</v>
      </c>
      <c r="CU61" s="41"/>
      <c r="CV61" s="54">
        <f>SUM(CV20:CV60)</f>
        <v>1128093376.4202054</v>
      </c>
      <c r="CW61" s="55">
        <f t="shared" si="156"/>
        <v>1659.4562441731948</v>
      </c>
      <c r="CX61" s="55">
        <f>SUM(CX20:CX60)</f>
        <v>245754583.18539491</v>
      </c>
      <c r="CY61" s="55">
        <f t="shared" si="157"/>
        <v>1633.6263714254987</v>
      </c>
      <c r="CZ61" s="52">
        <f t="shared" si="125"/>
        <v>1373847959.6056004</v>
      </c>
      <c r="DA61" s="55">
        <f t="shared" si="158"/>
        <v>1654.7759657608963</v>
      </c>
      <c r="DB61" s="54">
        <f>SUM(DB20:DB60)</f>
        <v>643733540.99421954</v>
      </c>
      <c r="DC61" s="55">
        <f t="shared" si="159"/>
        <v>231.5945665695244</v>
      </c>
      <c r="DD61" s="52">
        <f>SUM(DD20:DD60)</f>
        <v>633890156.19535065</v>
      </c>
      <c r="DE61" s="55">
        <f t="shared" si="160"/>
        <v>417.18257940863708</v>
      </c>
      <c r="DF61" s="52">
        <f>SUM(DF20:DF60)</f>
        <v>1277623697.1895704</v>
      </c>
      <c r="DG61" s="56">
        <f t="shared" si="161"/>
        <v>297.189106832471</v>
      </c>
      <c r="DH61" s="175"/>
      <c r="DI61" s="187" t="s">
        <v>173</v>
      </c>
      <c r="DJ61" s="54">
        <f>SUM(DJ20:DJ60)</f>
        <v>1373847959.6056006</v>
      </c>
      <c r="DK61" s="52">
        <f>SUM(DK20:DK60)</f>
        <v>1277623697.1895704</v>
      </c>
      <c r="DL61" s="53">
        <f t="shared" si="135"/>
        <v>2651471656.7951708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f>+'APR-JUN 2022'!D62+'JAN-MAR 2022'!D62+'JUL-SEP 2021'!D62+'OCT-DEC 2021'!D62</f>
        <v>0</v>
      </c>
      <c r="E62" s="47">
        <f t="shared" si="55"/>
        <v>0</v>
      </c>
      <c r="F62" s="44">
        <f>+'APR-JUN 2022'!F62+'JAN-MAR 2022'!F62+'JUL-SEP 2021'!F62+'OCT-DEC 2021'!F62</f>
        <v>0</v>
      </c>
      <c r="G62" s="47">
        <f t="shared" si="56"/>
        <v>0</v>
      </c>
      <c r="H62" s="44">
        <f>+D62+F62</f>
        <v>0</v>
      </c>
      <c r="I62" s="48">
        <f t="shared" si="58"/>
        <v>0</v>
      </c>
      <c r="J62" s="43">
        <f>+'APR-JUN 2022'!J62+'JAN-MAR 2022'!J62+'JUL-SEP 2021'!J62+'OCT-DEC 2021'!J62</f>
        <v>0</v>
      </c>
      <c r="K62" s="47">
        <f t="shared" si="59"/>
        <v>0</v>
      </c>
      <c r="L62" s="44">
        <f>+'APR-JUN 2022'!L62+'JAN-MAR 2022'!L62+'JUL-SEP 2021'!L62+'OCT-DEC 2021'!L62</f>
        <v>0</v>
      </c>
      <c r="M62" s="47">
        <f t="shared" si="60"/>
        <v>0</v>
      </c>
      <c r="N62" s="44">
        <f t="shared" si="61"/>
        <v>0</v>
      </c>
      <c r="O62" s="48">
        <f t="shared" si="62"/>
        <v>0</v>
      </c>
      <c r="P62" s="137">
        <f>+D62+J62</f>
        <v>0</v>
      </c>
      <c r="Q62" s="138">
        <f>+F62+L62</f>
        <v>0</v>
      </c>
      <c r="R62" s="139">
        <f>+P62+Q62</f>
        <v>0</v>
      </c>
      <c r="S62" s="39"/>
      <c r="T62" s="43">
        <f>+'APR-JUN 2022'!T62+'JAN-MAR 2022'!T62+'JUL-SEP 2021'!T62+'OCT-DEC 2021'!T62</f>
        <v>277287.94999999995</v>
      </c>
      <c r="U62" s="47">
        <f t="shared" si="66"/>
        <v>1.4635776078201614</v>
      </c>
      <c r="V62" s="44">
        <f>+'APR-JUN 2022'!V62+'JAN-MAR 2022'!V62+'JUL-SEP 2021'!V62+'OCT-DEC 2021'!V62</f>
        <v>34515.44000000001</v>
      </c>
      <c r="W62" s="47">
        <f t="shared" si="67"/>
        <v>0.75238016348773862</v>
      </c>
      <c r="X62" s="44">
        <f>+T62+V62</f>
        <v>311803.38999999996</v>
      </c>
      <c r="Y62" s="48">
        <f t="shared" si="69"/>
        <v>1.3249398301987811</v>
      </c>
      <c r="Z62" s="46">
        <f>+'APR-JUN 2022'!Z62+'JAN-MAR 2022'!Z62+'JUL-SEP 2021'!Z62+'OCT-DEC 2021'!Z62</f>
        <v>1753590.78</v>
      </c>
      <c r="AA62" s="244">
        <f t="shared" si="70"/>
        <v>1.8509703290091726</v>
      </c>
      <c r="AB62" s="44">
        <f>+'APR-JUN 2022'!AB62+'JAN-MAR 2022'!AB62+'JUL-SEP 2021'!AB62+'OCT-DEC 2021'!AB62</f>
        <v>513586.18000000005</v>
      </c>
      <c r="AC62" s="47">
        <f t="shared" si="71"/>
        <v>1.4251081624045463</v>
      </c>
      <c r="AD62" s="44">
        <f>+Z62+AB62</f>
        <v>2267176.96</v>
      </c>
      <c r="AE62" s="48">
        <f t="shared" si="73"/>
        <v>1.7336152576821378</v>
      </c>
      <c r="AF62" s="137">
        <f>+T62+Z62</f>
        <v>2030878.73</v>
      </c>
      <c r="AG62" s="138">
        <f>+V62+AB62</f>
        <v>548101.62000000011</v>
      </c>
      <c r="AH62" s="139">
        <f>+AF62+AG62</f>
        <v>2578980.35</v>
      </c>
      <c r="AI62" s="41"/>
      <c r="AJ62" s="43">
        <f>+'OCT-DEC 2021'!AJ62+'JUL-SEP 2021'!AJ62+'JAN-MAR 2022'!AJ62+'APR-JUN 2022'!AJ62</f>
        <v>0</v>
      </c>
      <c r="AK62" s="47">
        <f t="shared" si="77"/>
        <v>0</v>
      </c>
      <c r="AL62" s="44">
        <f>+'OCT-DEC 2021'!AL62+'JUL-SEP 2021'!AL62+'JAN-MAR 2022'!AL62+'APR-JUN 2022'!AL62</f>
        <v>0</v>
      </c>
      <c r="AM62" s="47">
        <f t="shared" si="78"/>
        <v>0</v>
      </c>
      <c r="AN62" s="46">
        <f t="shared" ref="AN62" si="173">+AJ62+AL62</f>
        <v>0</v>
      </c>
      <c r="AO62" s="48">
        <f t="shared" si="80"/>
        <v>0</v>
      </c>
      <c r="AP62" s="46">
        <f>+'OCT-DEC 2021'!AP62+'JUL-SEP 2021'!AP62+'JAN-MAR 2022'!AP62+'APR-JUN 2022'!AP62</f>
        <v>0</v>
      </c>
      <c r="AQ62" s="47">
        <f t="shared" si="81"/>
        <v>0</v>
      </c>
      <c r="AR62" s="44">
        <f>+'OCT-DEC 2021'!AR62+'JUL-SEP 2021'!AR62+'JAN-MAR 2022'!AR62+'APR-JUN 2022'!AR62</f>
        <v>0</v>
      </c>
      <c r="AS62" s="47">
        <f t="shared" si="82"/>
        <v>0</v>
      </c>
      <c r="AT62" s="44">
        <f t="shared" ref="AT62" si="174">+AP62+AR62</f>
        <v>0</v>
      </c>
      <c r="AU62" s="48">
        <f t="shared" si="84"/>
        <v>0</v>
      </c>
      <c r="AV62" s="137">
        <f>+AJ62+AP62</f>
        <v>0</v>
      </c>
      <c r="AW62" s="138">
        <f>+AL62+AR62</f>
        <v>0</v>
      </c>
      <c r="AX62" s="139">
        <f>+AV62+AW62</f>
        <v>0</v>
      </c>
      <c r="AY62" s="41"/>
      <c r="AZ62" s="43">
        <f>+'OCT-DEC 2021'!AZ62+'JUL-SEP 2021'!AZ62+'JAN-MAR 2022'!AZ62+'APR-JUN 2022'!AZ62</f>
        <v>0</v>
      </c>
      <c r="BA62" s="47">
        <f t="shared" si="88"/>
        <v>0</v>
      </c>
      <c r="BB62" s="44">
        <f>+'OCT-DEC 2021'!BB62+'JUL-SEP 2021'!BB62+'JAN-MAR 2022'!BB62+'APR-JUN 2022'!BB62</f>
        <v>0</v>
      </c>
      <c r="BC62" s="47">
        <v>0</v>
      </c>
      <c r="BD62" s="46">
        <f t="shared" ref="BD62" si="175">+AZ62+BB62</f>
        <v>0</v>
      </c>
      <c r="BE62" s="48">
        <v>0</v>
      </c>
      <c r="BF62" s="46">
        <f>+'OCT-DEC 2021'!BF62+'JUL-SEP 2021'!BF62+'JAN-MAR 2022'!BF62+'APR-JUN 2022'!BF62</f>
        <v>411925</v>
      </c>
      <c r="BG62" s="47">
        <v>0</v>
      </c>
      <c r="BH62" s="44">
        <f>+'OCT-DEC 2021'!BH62+'JUL-SEP 2021'!BH62+'JAN-MAR 2022'!BH62+'APR-JUN 2022'!BH62</f>
        <v>0</v>
      </c>
      <c r="BI62" s="47">
        <v>0</v>
      </c>
      <c r="BJ62" s="44">
        <f t="shared" ref="BJ62" si="176">+BF62+BH62</f>
        <v>411925</v>
      </c>
      <c r="BK62" s="48">
        <v>0</v>
      </c>
      <c r="BL62" s="137">
        <f>+AZ62+BF62</f>
        <v>411925</v>
      </c>
      <c r="BM62" s="138">
        <f>+BB62+BH62</f>
        <v>0</v>
      </c>
      <c r="BN62" s="139">
        <f>+BL62+BM62</f>
        <v>411925</v>
      </c>
      <c r="BO62" s="41"/>
      <c r="BP62" s="43">
        <f>+'OCT-DEC 2021'!BP62+'JUL-SEP 2021'!BP62+'JAN-MAR 2022'!BP62+'APR-JUN 2022'!BP62</f>
        <v>0</v>
      </c>
      <c r="BQ62" s="47">
        <v>0</v>
      </c>
      <c r="BR62" s="44">
        <f>+'OCT-DEC 2021'!BR62+'JUL-SEP 2021'!BR62+'JAN-MAR 2022'!BR62+'APR-JUN 2022'!BR62</f>
        <v>0</v>
      </c>
      <c r="BS62" s="47">
        <v>0</v>
      </c>
      <c r="BT62" s="46">
        <f t="shared" ref="BT62" si="177">+BP62+BR62</f>
        <v>0</v>
      </c>
      <c r="BU62" s="48">
        <v>0</v>
      </c>
      <c r="BV62" s="46">
        <f>+'OCT-DEC 2021'!BV62+'JUL-SEP 2021'!BV62+'JAN-MAR 2022'!BV62+'APR-JUN 2022'!BV62</f>
        <v>0</v>
      </c>
      <c r="BW62" s="47">
        <f t="shared" si="103"/>
        <v>0</v>
      </c>
      <c r="BX62" s="46">
        <f>+'OCT-DEC 2021'!BX62+'JUL-SEP 2021'!BX62+'JAN-MAR 2022'!BX62+'APR-JUN 2022'!BX62</f>
        <v>0</v>
      </c>
      <c r="BY62" s="47">
        <f t="shared" si="104"/>
        <v>0</v>
      </c>
      <c r="BZ62" s="44">
        <f t="shared" ref="BZ62" si="178">+BV62+BX62</f>
        <v>0</v>
      </c>
      <c r="CA62" s="48">
        <f t="shared" si="106"/>
        <v>0</v>
      </c>
      <c r="CB62" s="137">
        <f>+BP62+BV62</f>
        <v>0</v>
      </c>
      <c r="CC62" s="138">
        <f>+BR62+BX62</f>
        <v>0</v>
      </c>
      <c r="CD62" s="139">
        <f>+CB62+CC62</f>
        <v>0</v>
      </c>
      <c r="CE62" s="41"/>
      <c r="CF62" s="43">
        <f>+'OCT-DEC 2021'!CF62+'JUL-SEP 2021'!CF62+'JAN-MAR 2022'!CF62+'APR-JUN 2022'!CF62</f>
        <v>141787</v>
      </c>
      <c r="CG62" s="47">
        <f t="shared" si="110"/>
        <v>1.1321404046695092</v>
      </c>
      <c r="CH62" s="44">
        <f>+'OCT-DEC 2021'!CH62+'JUL-SEP 2021'!CH62+'JAN-MAR 2022'!CH62+'APR-JUN 2022'!CH62</f>
        <v>0</v>
      </c>
      <c r="CI62" s="47">
        <f t="shared" si="111"/>
        <v>0</v>
      </c>
      <c r="CJ62" s="44">
        <f t="shared" ref="CJ62" si="179">+CF62+CH62</f>
        <v>141787</v>
      </c>
      <c r="CK62" s="48">
        <f t="shared" si="113"/>
        <v>0.96555551772276893</v>
      </c>
      <c r="CL62" s="46">
        <f>+'OCT-DEC 2021'!CL62+'JUL-SEP 2021'!CL62+'JAN-MAR 2022'!CL62+'APR-JUN 2022'!CL62</f>
        <v>63307</v>
      </c>
      <c r="CM62" s="47">
        <f t="shared" si="114"/>
        <v>0.11796899603272952</v>
      </c>
      <c r="CN62" s="44">
        <f>+'OCT-DEC 2021'!CN62+'JUL-SEP 2021'!CN62+'JAN-MAR 2022'!CN62+'APR-JUN 2022'!CN62</f>
        <v>0</v>
      </c>
      <c r="CO62" s="47">
        <f t="shared" si="115"/>
        <v>0</v>
      </c>
      <c r="CP62" s="44">
        <f t="shared" ref="CP62" si="180">+CL62+CN62</f>
        <v>63307</v>
      </c>
      <c r="CQ62" s="48">
        <f t="shared" si="117"/>
        <v>7.3796939805607947E-2</v>
      </c>
      <c r="CR62" s="137">
        <f>+CF62+CL62</f>
        <v>205094</v>
      </c>
      <c r="CS62" s="138">
        <f>+CH62+CN62</f>
        <v>0</v>
      </c>
      <c r="CT62" s="139">
        <f>+CR62+CS62</f>
        <v>205094</v>
      </c>
      <c r="CU62" s="41"/>
      <c r="CV62" s="46">
        <f>+D62+T62+AJ62+AZ62+BP62+CF62</f>
        <v>419074.94999999995</v>
      </c>
      <c r="CW62" s="47">
        <f t="shared" si="156"/>
        <v>0.61647072581961959</v>
      </c>
      <c r="CX62" s="47">
        <f>+F62+V62+AL62+BB62+BR62+CH62</f>
        <v>34515.44000000001</v>
      </c>
      <c r="CY62" s="47">
        <f t="shared" si="157"/>
        <v>0.2294375643965833</v>
      </c>
      <c r="CZ62" s="44">
        <f t="shared" si="125"/>
        <v>453590.38999999996</v>
      </c>
      <c r="DA62" s="47">
        <f t="shared" si="158"/>
        <v>0.5463417333950028</v>
      </c>
      <c r="DB62" s="46">
        <f t="shared" ref="DB62" si="181">+J62+Z62+AP62+BF62+BV62+CL62</f>
        <v>2228822.7800000003</v>
      </c>
      <c r="DC62" s="47">
        <f t="shared" si="159"/>
        <v>0.80185855299253028</v>
      </c>
      <c r="DD62" s="44">
        <f>+L62+AB62+AR62+BH62+BX62+CN62</f>
        <v>513586.18000000005</v>
      </c>
      <c r="DE62" s="47">
        <f t="shared" si="160"/>
        <v>0.33800683797809083</v>
      </c>
      <c r="DF62" s="44">
        <f>+DB62+DD62</f>
        <v>2742408.9600000004</v>
      </c>
      <c r="DG62" s="48">
        <f t="shared" si="161"/>
        <v>0.63791402052464918</v>
      </c>
      <c r="DH62" s="174"/>
      <c r="DI62" s="187" t="s">
        <v>8</v>
      </c>
      <c r="DJ62" s="46">
        <f t="shared" ref="DJ62" si="182">+CZ62</f>
        <v>453590.38999999996</v>
      </c>
      <c r="DK62" s="44">
        <f t="shared" ref="DK62" si="183">+DF62</f>
        <v>2742408.9600000004</v>
      </c>
      <c r="DL62" s="45">
        <f t="shared" si="135"/>
        <v>3195999.3500000006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f>+D61-D62</f>
        <v>182248604</v>
      </c>
      <c r="E63" s="55">
        <f t="shared" si="55"/>
        <v>1725.9698083188121</v>
      </c>
      <c r="F63" s="52">
        <f>+F61-F62</f>
        <v>40381675</v>
      </c>
      <c r="G63" s="55">
        <f t="shared" si="56"/>
        <v>1748.2758247467314</v>
      </c>
      <c r="H63" s="52">
        <f>+H61-H62</f>
        <v>222630279.00000003</v>
      </c>
      <c r="I63" s="56">
        <f t="shared" si="58"/>
        <v>1729.9734167378974</v>
      </c>
      <c r="J63" s="51">
        <f>+J61-J62</f>
        <v>88645603</v>
      </c>
      <c r="K63" s="55">
        <f t="shared" si="59"/>
        <v>289.9634722762853</v>
      </c>
      <c r="L63" s="52">
        <f>+L61-L62</f>
        <v>138804151</v>
      </c>
      <c r="M63" s="55">
        <f t="shared" si="60"/>
        <v>527.24318934605571</v>
      </c>
      <c r="N63" s="52">
        <f>+N61-N62</f>
        <v>227449753.99999997</v>
      </c>
      <c r="O63" s="56">
        <f t="shared" si="62"/>
        <v>399.75210597264913</v>
      </c>
      <c r="P63" s="143">
        <f>+P61-P62</f>
        <v>270894207</v>
      </c>
      <c r="Q63" s="144">
        <f t="shared" ref="Q63:R63" si="184">+Q61-Q62</f>
        <v>179185825.99999994</v>
      </c>
      <c r="R63" s="145">
        <f t="shared" si="184"/>
        <v>450080033</v>
      </c>
      <c r="S63" s="39"/>
      <c r="T63" s="51">
        <f>+T61-T62</f>
        <v>313794121.76999986</v>
      </c>
      <c r="U63" s="243">
        <f t="shared" si="66"/>
        <v>1656.2640031352423</v>
      </c>
      <c r="V63" s="52">
        <f>+V61-V62</f>
        <v>74134192.330000013</v>
      </c>
      <c r="W63" s="243">
        <f t="shared" si="67"/>
        <v>1616.0041924795644</v>
      </c>
      <c r="X63" s="52">
        <f>+X61-X62</f>
        <v>387928314.0999999</v>
      </c>
      <c r="Y63" s="56">
        <f t="shared" si="69"/>
        <v>1648.4159284251316</v>
      </c>
      <c r="Z63" s="54">
        <f>+Z61-Z62</f>
        <v>207830004.17999989</v>
      </c>
      <c r="AA63" s="243">
        <f t="shared" si="70"/>
        <v>219.37111873673976</v>
      </c>
      <c r="AB63" s="52">
        <f>+AB61-AB62</f>
        <v>137885834.74000004</v>
      </c>
      <c r="AC63" s="55">
        <f t="shared" si="71"/>
        <v>382.60809231264437</v>
      </c>
      <c r="AD63" s="52">
        <f>+AD61-AD62</f>
        <v>345715838.9199999</v>
      </c>
      <c r="AE63" s="56">
        <f t="shared" si="73"/>
        <v>264.35442126850654</v>
      </c>
      <c r="AF63" s="143">
        <f>+AF61-AF62</f>
        <v>521624125.94999981</v>
      </c>
      <c r="AG63" s="144">
        <f t="shared" ref="AG63:AH63" si="185">+AG61-AG62</f>
        <v>212020027.07000002</v>
      </c>
      <c r="AH63" s="145">
        <f t="shared" si="185"/>
        <v>733644153.01999986</v>
      </c>
      <c r="AI63" s="41"/>
      <c r="AJ63" s="51">
        <f>+AJ61-AJ62</f>
        <v>106435443.41569774</v>
      </c>
      <c r="AK63" s="55">
        <f t="shared" si="77"/>
        <v>1688.3794958073879</v>
      </c>
      <c r="AL63" s="52">
        <f>+AL61-AL62</f>
        <v>33105659.478100184</v>
      </c>
      <c r="AM63" s="55">
        <f t="shared" si="78"/>
        <v>1906.3491580156733</v>
      </c>
      <c r="AN63" s="54">
        <f>+AN61-AN62</f>
        <v>139541102.89379787</v>
      </c>
      <c r="AO63" s="56">
        <f t="shared" si="80"/>
        <v>1735.4563452204795</v>
      </c>
      <c r="AP63" s="54">
        <f>+AP61-AP62</f>
        <v>35763832.398727089</v>
      </c>
      <c r="AQ63" s="55">
        <f t="shared" si="81"/>
        <v>252.85872536890432</v>
      </c>
      <c r="AR63" s="52">
        <f>+AR61-AR62</f>
        <v>65783958.554371826</v>
      </c>
      <c r="AS63" s="55">
        <f t="shared" si="82"/>
        <v>477.52929793604648</v>
      </c>
      <c r="AT63" s="52">
        <f>+AT61-AT62</f>
        <v>101547790.95309889</v>
      </c>
      <c r="AU63" s="56">
        <f t="shared" si="84"/>
        <v>363.71376108303059</v>
      </c>
      <c r="AV63" s="143">
        <f>+AV61-AV62</f>
        <v>142199275.81442481</v>
      </c>
      <c r="AW63" s="144">
        <f t="shared" ref="AW63" si="186">+AW61-AW62</f>
        <v>98889618.032472014</v>
      </c>
      <c r="AX63" s="145">
        <f t="shared" ref="AX63" si="187">+AX61-AX62</f>
        <v>241088893.84689686</v>
      </c>
      <c r="AY63" s="41"/>
      <c r="AZ63" s="51">
        <f>+AZ61-AZ62</f>
        <v>189833931.65988913</v>
      </c>
      <c r="BA63" s="55">
        <f t="shared" si="88"/>
        <v>1729.9148106354262</v>
      </c>
      <c r="BB63" s="52">
        <f>+BB61-BB62</f>
        <v>36279916.330104679</v>
      </c>
      <c r="BC63" s="55">
        <v>1667.5433244105764</v>
      </c>
      <c r="BD63" s="54">
        <f>+BD61-BD62</f>
        <v>226113847.98999384</v>
      </c>
      <c r="BE63" s="56">
        <v>1797.2136558555205</v>
      </c>
      <c r="BF63" s="54">
        <f>+BF61-BF62</f>
        <v>141583352.99474418</v>
      </c>
      <c r="BG63" s="55">
        <v>263.29198855260745</v>
      </c>
      <c r="BH63" s="52">
        <f>+BH61-BH62</f>
        <v>119556686.0381306</v>
      </c>
      <c r="BI63" s="55">
        <v>475.79120916717926</v>
      </c>
      <c r="BJ63" s="52">
        <f>+BJ61-BJ62</f>
        <v>261140039.03287485</v>
      </c>
      <c r="BK63" s="56">
        <v>322.35889679383814</v>
      </c>
      <c r="BL63" s="143">
        <f>+BL61-BL62</f>
        <v>331417284.65463334</v>
      </c>
      <c r="BM63" s="144">
        <f t="shared" ref="BM63" si="188">+BM61-BM62</f>
        <v>155836602.36823526</v>
      </c>
      <c r="BN63" s="145">
        <f t="shared" ref="BN63" si="189">+BN61-BN62</f>
        <v>487253887.02286863</v>
      </c>
      <c r="BO63" s="41"/>
      <c r="BP63" s="51">
        <f>+BP61-BP62</f>
        <v>128482323.43000013</v>
      </c>
      <c r="BQ63" s="55">
        <v>1518.2495125743383</v>
      </c>
      <c r="BR63" s="52">
        <f>+BR61-BR62</f>
        <v>24347311.379999951</v>
      </c>
      <c r="BS63" s="55">
        <v>1623.8872939794555</v>
      </c>
      <c r="BT63" s="54">
        <f>+BT61-BT62</f>
        <v>152829634.81000009</v>
      </c>
      <c r="BU63" s="56">
        <v>1531.2743184567587</v>
      </c>
      <c r="BV63" s="54">
        <f>+BV61-BV62</f>
        <v>52970828.199999996</v>
      </c>
      <c r="BW63" s="55">
        <f t="shared" si="103"/>
        <v>197.39087477408654</v>
      </c>
      <c r="BX63" s="54">
        <f>+BX61-BX62</f>
        <v>66100324.639999874</v>
      </c>
      <c r="BY63" s="55">
        <f t="shared" si="104"/>
        <v>388.29552986512448</v>
      </c>
      <c r="BZ63" s="52">
        <f>+BZ61-BZ62</f>
        <v>119071152.83999985</v>
      </c>
      <c r="CA63" s="56">
        <f t="shared" si="106"/>
        <v>271.48810347775895</v>
      </c>
      <c r="CB63" s="143">
        <f>+CB61-CB62</f>
        <v>181453151.63000017</v>
      </c>
      <c r="CC63" s="144">
        <f t="shared" ref="CC63" si="190">+CC61-CC62</f>
        <v>90447636.019999832</v>
      </c>
      <c r="CD63" s="145">
        <f t="shared" ref="CD63" si="191">+CD61-CD62</f>
        <v>271900787.64999992</v>
      </c>
      <c r="CE63" s="41"/>
      <c r="CF63" s="51">
        <f>+CF61-CF62</f>
        <v>206879877.19461843</v>
      </c>
      <c r="CG63" s="55">
        <f t="shared" si="110"/>
        <v>1651.8938117393957</v>
      </c>
      <c r="CH63" s="52">
        <f>+CH61-CH62</f>
        <v>37471313.2271901</v>
      </c>
      <c r="CI63" s="55">
        <f t="shared" si="111"/>
        <v>1734.2210037113018</v>
      </c>
      <c r="CJ63" s="52">
        <f>+CJ61-CJ62</f>
        <v>244351190.42180854</v>
      </c>
      <c r="CK63" s="56">
        <f t="shared" si="113"/>
        <v>1664.0075618632472</v>
      </c>
      <c r="CL63" s="54">
        <f>+CL61-CL62</f>
        <v>114711097.44074863</v>
      </c>
      <c r="CM63" s="55">
        <f t="shared" si="114"/>
        <v>213.7576097255868</v>
      </c>
      <c r="CN63" s="52">
        <f>+CN61-CN62</f>
        <v>105245615.04284823</v>
      </c>
      <c r="CO63" s="55">
        <f t="shared" si="115"/>
        <v>327.65054665548479</v>
      </c>
      <c r="CP63" s="52">
        <f>+CP61-CP62</f>
        <v>219956712.48359683</v>
      </c>
      <c r="CQ63" s="56">
        <f t="shared" si="117"/>
        <v>256.40343518080795</v>
      </c>
      <c r="CR63" s="143">
        <f>+CR61-CR62</f>
        <v>321590974.63536716</v>
      </c>
      <c r="CS63" s="144">
        <f t="shared" ref="CS63" si="192">+CS61-CS62</f>
        <v>142716928.27003834</v>
      </c>
      <c r="CT63" s="145">
        <f t="shared" ref="CT63" si="193">+CT61-CT62</f>
        <v>464307902.90540528</v>
      </c>
      <c r="CU63" s="41"/>
      <c r="CV63" s="54">
        <f>+CV61-CV62</f>
        <v>1127674301.4702053</v>
      </c>
      <c r="CW63" s="55">
        <f t="shared" si="156"/>
        <v>1658.8397734473751</v>
      </c>
      <c r="CX63" s="55">
        <f>+CX61-CX62</f>
        <v>245720067.74539492</v>
      </c>
      <c r="CY63" s="55">
        <f t="shared" si="157"/>
        <v>1633.3969338611023</v>
      </c>
      <c r="CZ63" s="52">
        <f t="shared" si="125"/>
        <v>1373394369.2156003</v>
      </c>
      <c r="DA63" s="55">
        <f t="shared" si="158"/>
        <v>1654.2296240275011</v>
      </c>
      <c r="DB63" s="54">
        <f>+DB61-DB62</f>
        <v>641504718.21421957</v>
      </c>
      <c r="DC63" s="55">
        <f t="shared" si="159"/>
        <v>230.79270801653189</v>
      </c>
      <c r="DD63" s="52">
        <f>+DD61-DD62</f>
        <v>633376570.0153507</v>
      </c>
      <c r="DE63" s="55">
        <f t="shared" si="160"/>
        <v>416.84457257065901</v>
      </c>
      <c r="DF63" s="52">
        <f>+DF61-DF62</f>
        <v>1274881288.2295704</v>
      </c>
      <c r="DG63" s="56">
        <f t="shared" si="161"/>
        <v>296.55119281194635</v>
      </c>
      <c r="DH63" s="175"/>
      <c r="DI63" s="187" t="s">
        <v>174</v>
      </c>
      <c r="DJ63" s="54">
        <f>+DJ61-DJ62</f>
        <v>1373394369.2156005</v>
      </c>
      <c r="DK63" s="52">
        <f t="shared" ref="DK63:DL63" si="194">+DK61-DK62</f>
        <v>1274881288.2295704</v>
      </c>
      <c r="DL63" s="53">
        <f t="shared" si="194"/>
        <v>2648275657.4451709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3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3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f>+'APR-JUN 2022'!D66+'JAN-MAR 2022'!D66+'JUL-SEP 2021'!D66+'OCT-DEC 2021'!D66</f>
        <v>2486264.3040690427</v>
      </c>
      <c r="E66" s="47">
        <f t="shared" ref="E66:E73" si="195">+D66/$D$111</f>
        <v>23.545953330451574</v>
      </c>
      <c r="F66" s="44">
        <f>+'APR-JUN 2022'!F66+'JAN-MAR 2022'!F66+'JUL-SEP 2021'!F66+'OCT-DEC 2021'!F66</f>
        <v>0</v>
      </c>
      <c r="G66" s="47">
        <f t="shared" ref="G66:G73" si="196">+F66/$F$111</f>
        <v>0</v>
      </c>
      <c r="H66" s="44">
        <f t="shared" ref="H66:H72" si="197">+D66+F66</f>
        <v>2486264.3040690427</v>
      </c>
      <c r="I66" s="48">
        <f t="shared" ref="I66:I73" si="198">+H66/$H$111</f>
        <v>19.31979411041295</v>
      </c>
      <c r="J66" s="43">
        <f>+'APR-JUN 2022'!J66+'JAN-MAR 2022'!J66+'JUL-SEP 2021'!J66+'OCT-DEC 2021'!J66</f>
        <v>885388.55139906157</v>
      </c>
      <c r="K66" s="47">
        <f t="shared" ref="K66:K73" si="199">+J66/$J$111</f>
        <v>2.8961429556448746</v>
      </c>
      <c r="L66" s="44">
        <f>+'APR-JUN 2022'!L66+'JAN-MAR 2022'!L66+'JUL-SEP 2021'!L66+'OCT-DEC 2021'!L66</f>
        <v>0</v>
      </c>
      <c r="M66" s="47">
        <f t="shared" ref="M66:M73" si="200">+L66/$L$111</f>
        <v>0</v>
      </c>
      <c r="N66" s="44">
        <f t="shared" ref="N66:N72" si="201">+J66+L66</f>
        <v>885388.55139906157</v>
      </c>
      <c r="O66" s="48">
        <f t="shared" ref="O66:O73" si="202">+N66/$N$111</f>
        <v>1.5561060489247571</v>
      </c>
      <c r="P66" s="137">
        <f t="shared" ref="P66:P72" si="203">+D66+J66</f>
        <v>3371652.8554681041</v>
      </c>
      <c r="Q66" s="138">
        <f t="shared" ref="Q66:Q72" si="204">+F66+L66</f>
        <v>0</v>
      </c>
      <c r="R66" s="139">
        <f t="shared" ref="R66:R73" si="205">+P66+Q66</f>
        <v>3371652.8554681041</v>
      </c>
      <c r="S66" s="39"/>
      <c r="T66" s="43">
        <f>+'APR-JUN 2022'!T66+'JAN-MAR 2022'!T66+'JUL-SEP 2021'!T66+'OCT-DEC 2021'!T66</f>
        <v>3617320.487019951</v>
      </c>
      <c r="U66" s="47">
        <f t="shared" ref="U66:U73" si="206">+T66/$T$111</f>
        <v>19.092893380731191</v>
      </c>
      <c r="V66" s="44">
        <f>+'APR-JUN 2022'!V66+'JAN-MAR 2022'!V66+'JUL-SEP 2021'!V66+'OCT-DEC 2021'!V66</f>
        <v>940741.32312810654</v>
      </c>
      <c r="W66" s="47">
        <f t="shared" ref="W66:W73" si="207">+V66/$V$111</f>
        <v>20.506622847479161</v>
      </c>
      <c r="X66" s="44">
        <f t="shared" ref="X66:X72" si="208">+T66+V66</f>
        <v>4558061.8101480575</v>
      </c>
      <c r="Y66" s="48">
        <f t="shared" ref="Y66:Y73" si="209">+X66/$X$111</f>
        <v>19.368479735814024</v>
      </c>
      <c r="Z66" s="46">
        <f>+'APR-JUN 2022'!Z66+'JAN-MAR 2022'!Z66+'JUL-SEP 2021'!Z66+'OCT-DEC 2021'!Z66</f>
        <v>2469201.4454440922</v>
      </c>
      <c r="AA66" s="47">
        <f t="shared" ref="AA66:AA73" si="210">+Z66/$Z$111</f>
        <v>2.6063199373479686</v>
      </c>
      <c r="AB66" s="44">
        <f>+'APR-JUN 2022'!AB66+'JAN-MAR 2022'!AB66+'JUL-SEP 2021'!AB66+'OCT-DEC 2021'!AB66</f>
        <v>1096249.7063598968</v>
      </c>
      <c r="AC66" s="47">
        <f t="shared" ref="AC66:AC73" si="211">+AB66/$AB$111</f>
        <v>3.0418933869425304</v>
      </c>
      <c r="AD66" s="44">
        <f t="shared" ref="AD66:AD72" si="212">+Z66+AB66</f>
        <v>3565451.151803989</v>
      </c>
      <c r="AE66" s="48">
        <f t="shared" ref="AE66:AE73" si="213">+AD66/$AD$111</f>
        <v>2.7263511522663619</v>
      </c>
      <c r="AF66" s="137">
        <f t="shared" ref="AF66:AF72" si="214">+T66+Z66</f>
        <v>6086521.9324640427</v>
      </c>
      <c r="AG66" s="138">
        <f t="shared" ref="AG66:AG72" si="215">+V66+AB66</f>
        <v>2036991.0294880033</v>
      </c>
      <c r="AH66" s="139">
        <f t="shared" ref="AH66:AH73" si="216">+AF66+AG66</f>
        <v>8123512.9619520456</v>
      </c>
      <c r="AI66" s="41"/>
      <c r="AJ66" s="43">
        <f>+'OCT-DEC 2021'!AJ66+'JUL-SEP 2021'!AJ66+'JAN-MAR 2022'!AJ66+'APR-JUN 2022'!AJ66</f>
        <v>2584402.9708328694</v>
      </c>
      <c r="AK66" s="47">
        <f t="shared" ref="AK66:AK73" si="217">+AJ66/$AJ$111</f>
        <v>40.996240019556936</v>
      </c>
      <c r="AL66" s="44">
        <f>+'OCT-DEC 2021'!AL66+'JUL-SEP 2021'!AL66+'JAN-MAR 2022'!AL66+'APR-JUN 2022'!AL66</f>
        <v>687922.89680090663</v>
      </c>
      <c r="AM66" s="47">
        <f t="shared" ref="AM66:AM73" si="218">+AL66/$AL$111</f>
        <v>39.613203777548463</v>
      </c>
      <c r="AN66" s="44">
        <f t="shared" ref="AN66:AN72" si="219">+AJ66+AL66</f>
        <v>3272325.8676337758</v>
      </c>
      <c r="AO66" s="48">
        <f t="shared" ref="AO66:AO73" si="220">+AN66/$AN$111</f>
        <v>40.69753336360192</v>
      </c>
      <c r="AP66" s="46">
        <f>+'OCT-DEC 2021'!AP66+'JUL-SEP 2021'!AP66+'JAN-MAR 2022'!AP66+'APR-JUN 2022'!AP66</f>
        <v>311767.92621002096</v>
      </c>
      <c r="AQ66" s="47">
        <f t="shared" ref="AQ66:AQ73" si="221">+AP66/$AP$111</f>
        <v>2.2042727287576249</v>
      </c>
      <c r="AR66" s="44">
        <f>+'OCT-DEC 2021'!AR66+'JUL-SEP 2021'!AR66+'JAN-MAR 2022'!AR66+'APR-JUN 2022'!AR66</f>
        <v>492912.28125593765</v>
      </c>
      <c r="AS66" s="47">
        <f t="shared" ref="AS66:AS73" si="222">+AR66/$AR$111</f>
        <v>3.5780767953885966</v>
      </c>
      <c r="AT66" s="44">
        <f t="shared" ref="AT66:AT72" si="223">+AP66+AR66</f>
        <v>804680.20746595855</v>
      </c>
      <c r="AU66" s="48">
        <f t="shared" ref="AU66:AU73" si="224">+AT66/$AT$111</f>
        <v>2.8821234019919935</v>
      </c>
      <c r="AV66" s="137">
        <f t="shared" ref="AV66:AV72" si="225">+AJ66+AP66</f>
        <v>2896170.8970428905</v>
      </c>
      <c r="AW66" s="138">
        <f t="shared" ref="AW66:AW72" si="226">+AL66+AR66</f>
        <v>1180835.1780568443</v>
      </c>
      <c r="AX66" s="139">
        <f t="shared" ref="AX66:AX73" si="227">+AV66+AW66</f>
        <v>4077006.0750997346</v>
      </c>
      <c r="AY66" s="41"/>
      <c r="AZ66" s="43">
        <f>+'OCT-DEC 2021'!AZ66+'JUL-SEP 2021'!AZ66+'JAN-MAR 2022'!AZ66+'APR-JUN 2022'!AZ66</f>
        <v>1050152.3786684743</v>
      </c>
      <c r="BA66" s="47">
        <v>11.539304712767889</v>
      </c>
      <c r="BB66" s="44">
        <f>+'OCT-DEC 2021'!BB66+'JUL-SEP 2021'!BB66+'JAN-MAR 2022'!BB66+'APR-JUN 2022'!BB66</f>
        <v>204236.66625152482</v>
      </c>
      <c r="BC66" s="47">
        <v>10.848104325555303</v>
      </c>
      <c r="BD66" s="44">
        <f t="shared" ref="BD66:BD72" si="228">+AZ66+BB66</f>
        <v>1254389.0449199991</v>
      </c>
      <c r="BE66" s="48">
        <v>11.445010777185651</v>
      </c>
      <c r="BF66" s="46">
        <f>+'OCT-DEC 2021'!BF66+'JUL-SEP 2021'!BF66+'JAN-MAR 2022'!BF66+'APR-JUN 2022'!BF66</f>
        <v>1033906.1431245727</v>
      </c>
      <c r="BG66" s="47">
        <v>1.6203939692529916</v>
      </c>
      <c r="BH66" s="44">
        <f>+'OCT-DEC 2021'!BH66+'JUL-SEP 2021'!BH66+'JAN-MAR 2022'!BH66+'APR-JUN 2022'!BH66</f>
        <v>808681.60684542637</v>
      </c>
      <c r="BI66" s="47">
        <v>2.9459968070138087</v>
      </c>
      <c r="BJ66" s="44">
        <f t="shared" ref="BJ66:BJ72" si="229">+BF66+BH66</f>
        <v>1842587.7499699991</v>
      </c>
      <c r="BK66" s="48">
        <v>1.9888624321296218</v>
      </c>
      <c r="BL66" s="137">
        <f t="shared" ref="BL66:BL72" si="230">+AZ66+BF66</f>
        <v>2084058.521793047</v>
      </c>
      <c r="BM66" s="138">
        <f t="shared" ref="BM66:BM72" si="231">+BB66+BH66</f>
        <v>1012918.2730969512</v>
      </c>
      <c r="BN66" s="139">
        <f t="shared" ref="BN66:BN73" si="232">+BL66+BM66</f>
        <v>3096976.7948899982</v>
      </c>
      <c r="BO66" s="41"/>
      <c r="BP66" s="43">
        <f>+'OCT-DEC 2021'!BP66+'JUL-SEP 2021'!BP66+'JAN-MAR 2022'!BP66+'APR-JUN 2022'!BP66</f>
        <v>2616512.5200000005</v>
      </c>
      <c r="BQ66" s="47">
        <v>24.079151280755621</v>
      </c>
      <c r="BR66" s="44">
        <f>+'OCT-DEC 2021'!BR66+'JUL-SEP 2021'!BR66+'JAN-MAR 2022'!BR66+'APR-JUN 2022'!BR66</f>
        <v>319200.16000000003</v>
      </c>
      <c r="BS66" s="47">
        <v>24.991996176700912</v>
      </c>
      <c r="BT66" s="44">
        <f t="shared" ref="BT66:BT72" si="233">+BP66+BR66</f>
        <v>2935712.6800000006</v>
      </c>
      <c r="BU66" s="48">
        <v>24.191702182642224</v>
      </c>
      <c r="BV66" s="46">
        <f>+'OCT-DEC 2021'!BV66+'JUL-SEP 2021'!BV66+'JAN-MAR 2022'!BV66+'APR-JUN 2022'!BV66</f>
        <v>279155.19000000018</v>
      </c>
      <c r="BW66" s="47">
        <f t="shared" ref="BW66:BW73" si="234">+BV66/$BV$111</f>
        <v>1.0402459056101068</v>
      </c>
      <c r="BX66" s="44">
        <f>+'OCT-DEC 2021'!BX66+'JUL-SEP 2021'!BX66+'JAN-MAR 2022'!BX66+'APR-JUN 2022'!BX66</f>
        <v>302490.0999999998</v>
      </c>
      <c r="BY66" s="47">
        <f t="shared" ref="BY66:BY73" si="235">+BX66/$BX$111</f>
        <v>1.776928544574462</v>
      </c>
      <c r="BZ66" s="44">
        <f t="shared" ref="BZ66:BZ72" si="236">+BV66+BX66</f>
        <v>581645.29</v>
      </c>
      <c r="CA66" s="48">
        <f t="shared" ref="CA66:CA73" si="237">+BZ66/$BZ$111</f>
        <v>1.3261799597343287</v>
      </c>
      <c r="CB66" s="137">
        <f t="shared" ref="CB66:CB72" si="238">+BP66+BV66</f>
        <v>2895667.7100000009</v>
      </c>
      <c r="CC66" s="138">
        <f t="shared" ref="CC66:CC72" si="239">+BR66+BX66</f>
        <v>621690.25999999978</v>
      </c>
      <c r="CD66" s="139">
        <f t="shared" ref="CD66:CD73" si="240">+CB66+CC66</f>
        <v>3517357.9700000007</v>
      </c>
      <c r="CE66" s="41"/>
      <c r="CF66" s="43">
        <f>+'OCT-DEC 2021'!CF66+'JUL-SEP 2021'!CF66+'JAN-MAR 2022'!CF66+'APR-JUN 2022'!CF66</f>
        <v>1252460.9375060732</v>
      </c>
      <c r="CG66" s="47">
        <f t="shared" ref="CG66:CG73" si="241">+CF66/$CF$111</f>
        <v>10.000646269551359</v>
      </c>
      <c r="CH66" s="44">
        <f>+'OCT-DEC 2021'!CH66+'JUL-SEP 2021'!CH66+'JAN-MAR 2022'!CH66+'APR-JUN 2022'!CH66</f>
        <v>285532.26302509662</v>
      </c>
      <c r="CI66" s="47">
        <f t="shared" ref="CI66:CI73" si="242">+CH66/$CH$111</f>
        <v>13.214803675896544</v>
      </c>
      <c r="CJ66" s="44">
        <f t="shared" ref="CJ66:CJ72" si="243">+CF66+CH66</f>
        <v>1537993.2005311698</v>
      </c>
      <c r="CK66" s="48">
        <f t="shared" ref="CK66:CK73" si="244">+CJ66/$CJ$111</f>
        <v>10.473582352352274</v>
      </c>
      <c r="CL66" s="46">
        <f>+'OCT-DEC 2021'!CL66+'JUL-SEP 2021'!CL66+'JAN-MAR 2022'!CL66+'APR-JUN 2022'!CL66</f>
        <v>742560.2465988067</v>
      </c>
      <c r="CM66" s="47">
        <f t="shared" ref="CM66:CM73" si="245">+CL66/$CL$111</f>
        <v>1.3837188112701166</v>
      </c>
      <c r="CN66" s="44">
        <f>+'OCT-DEC 2021'!CN66+'JUL-SEP 2021'!CN66+'JAN-MAR 2022'!CN66+'APR-JUN 2022'!CN66</f>
        <v>1001369.1241039266</v>
      </c>
      <c r="CO66" s="47">
        <f t="shared" ref="CO66:CO73" si="246">+CN66/$CN$111</f>
        <v>3.1174613857593765</v>
      </c>
      <c r="CP66" s="44">
        <f t="shared" ref="CP66:CP72" si="247">+CL66+CN66</f>
        <v>1743929.3707027333</v>
      </c>
      <c r="CQ66" s="48">
        <f t="shared" ref="CQ66:CQ73" si="248">+CP66/$CP$111</f>
        <v>2.032897638412519</v>
      </c>
      <c r="CR66" s="137">
        <f t="shared" ref="CR66:CR72" si="249">+CF66+CL66</f>
        <v>1995021.1841048799</v>
      </c>
      <c r="CS66" s="138">
        <f t="shared" ref="CS66:CS72" si="250">+CH66+CN66</f>
        <v>1286901.3871290232</v>
      </c>
      <c r="CT66" s="139">
        <f t="shared" ref="CT66:CT73" si="251">+CR66+CS66</f>
        <v>3281922.5712339031</v>
      </c>
      <c r="CU66" s="41"/>
      <c r="CV66" s="46">
        <f t="shared" ref="CV66:CV72" si="252">+D66+T66+AJ66+AZ66+BP66+CF66</f>
        <v>13607113.598096412</v>
      </c>
      <c r="CW66" s="47">
        <f>+CV66/$CV$111</f>
        <v>20.016436668735537</v>
      </c>
      <c r="CX66" s="47">
        <f t="shared" ref="CX66:CX72" si="253">+F66+V66+AL66+BB66+BR66+CH66</f>
        <v>2437633.3092056345</v>
      </c>
      <c r="CY66" s="47">
        <f t="shared" ref="CY66:CY73" si="254">+CX66/$CX$111</f>
        <v>16.203897425503602</v>
      </c>
      <c r="CZ66" s="44">
        <f t="shared" ref="CZ66:CZ73" si="255">+CV66+CX66</f>
        <v>16044746.907302046</v>
      </c>
      <c r="DA66" s="48">
        <f t="shared" ref="DA66:DA73" si="256">+CZ66/$CZ$111</f>
        <v>19.325618510611548</v>
      </c>
      <c r="DB66" s="46">
        <f t="shared" ref="DB66:DB72" si="257">+J66+Z66+AP66+BF66+BV66+CL66</f>
        <v>5721979.5027765539</v>
      </c>
      <c r="DC66" s="47">
        <f t="shared" ref="DC66:DC73" si="258">+DB66/$DB$111</f>
        <v>2.0585836817179897</v>
      </c>
      <c r="DD66" s="44">
        <f t="shared" ref="DD66:DD72" si="259">+L66+AB66+AR66+BH66+BX66+CN66</f>
        <v>3701702.818565187</v>
      </c>
      <c r="DE66" s="47">
        <f t="shared" ref="DE66:DE73" si="260">+DD66/$DD$111</f>
        <v>2.4362043091537342</v>
      </c>
      <c r="DF66" s="44">
        <f t="shared" ref="DF66:DF72" si="261">+DB66+DD66</f>
        <v>9423682.3213417418</v>
      </c>
      <c r="DG66" s="48">
        <f t="shared" ref="DG66:DG73" si="262">+DF66/$DF$111</f>
        <v>2.1920505531582601</v>
      </c>
      <c r="DH66" s="174"/>
      <c r="DI66" s="187" t="s">
        <v>66</v>
      </c>
      <c r="DJ66" s="46">
        <f>+CZ66</f>
        <v>16044746.907302046</v>
      </c>
      <c r="DK66" s="44">
        <f t="shared" ref="DK66:DK72" si="263">+DF66</f>
        <v>9423682.3213417418</v>
      </c>
      <c r="DL66" s="45">
        <f t="shared" ref="DL66:DL72" si="264">+DJ66+DK66</f>
        <v>25468429.22864379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f>+'APR-JUN 2022'!D67+'JAN-MAR 2022'!D67+'JUL-SEP 2021'!D67+'OCT-DEC 2021'!D67</f>
        <v>1804281.6076920191</v>
      </c>
      <c r="E67" s="47">
        <f t="shared" si="195"/>
        <v>17.087294564853579</v>
      </c>
      <c r="F67" s="44">
        <f>+'APR-JUN 2022'!F67+'JAN-MAR 2022'!F67+'JUL-SEP 2021'!F67+'OCT-DEC 2021'!F67</f>
        <v>0</v>
      </c>
      <c r="G67" s="47">
        <f t="shared" si="196"/>
        <v>0</v>
      </c>
      <c r="H67" s="44">
        <f t="shared" si="197"/>
        <v>1804281.6076920191</v>
      </c>
      <c r="I67" s="48">
        <f t="shared" si="198"/>
        <v>14.020371495003644</v>
      </c>
      <c r="J67" s="43">
        <f>+'APR-JUN 2022'!J67+'JAN-MAR 2022'!J67+'JUL-SEP 2021'!J67+'OCT-DEC 2021'!J67</f>
        <v>642526.33009931387</v>
      </c>
      <c r="K67" s="47">
        <f t="shared" si="199"/>
        <v>2.1017304795651932</v>
      </c>
      <c r="L67" s="44">
        <f>+'APR-JUN 2022'!L67+'JAN-MAR 2022'!L67+'JUL-SEP 2021'!L67+'OCT-DEC 2021'!L67</f>
        <v>0</v>
      </c>
      <c r="M67" s="47">
        <f t="shared" si="200"/>
        <v>0</v>
      </c>
      <c r="N67" s="44">
        <f t="shared" si="201"/>
        <v>642526.33009931387</v>
      </c>
      <c r="O67" s="48">
        <f t="shared" si="202"/>
        <v>1.1292659107473833</v>
      </c>
      <c r="P67" s="137">
        <f t="shared" si="203"/>
        <v>2446807.9377913331</v>
      </c>
      <c r="Q67" s="138">
        <f t="shared" si="204"/>
        <v>0</v>
      </c>
      <c r="R67" s="139">
        <f t="shared" si="205"/>
        <v>2446807.9377913331</v>
      </c>
      <c r="S67" s="39"/>
      <c r="T67" s="43">
        <f>+'APR-JUN 2022'!T67+'JAN-MAR 2022'!T67+'JUL-SEP 2021'!T67+'OCT-DEC 2021'!T67</f>
        <v>4332676.9095863765</v>
      </c>
      <c r="U67" s="47">
        <f t="shared" si="206"/>
        <v>22.868678234269034</v>
      </c>
      <c r="V67" s="44">
        <f>+'APR-JUN 2022'!V67+'JAN-MAR 2022'!V67+'JUL-SEP 2021'!V67+'OCT-DEC 2021'!V67</f>
        <v>978227.30979679362</v>
      </c>
      <c r="W67" s="47">
        <f t="shared" si="207"/>
        <v>21.323756071864711</v>
      </c>
      <c r="X67" s="44">
        <f t="shared" si="208"/>
        <v>5310904.2193831699</v>
      </c>
      <c r="Y67" s="48">
        <f t="shared" si="209"/>
        <v>22.567517738121861</v>
      </c>
      <c r="Z67" s="46">
        <f>+'APR-JUN 2022'!Z67+'JAN-MAR 2022'!Z67+'JUL-SEP 2021'!Z67+'OCT-DEC 2021'!Z67</f>
        <v>889432.69359043101</v>
      </c>
      <c r="AA67" s="47">
        <f t="shared" si="210"/>
        <v>0.9388242366822861</v>
      </c>
      <c r="AB67" s="44">
        <f>+'APR-JUN 2022'!AB67+'JAN-MAR 2022'!AB67+'JUL-SEP 2021'!AB67+'OCT-DEC 2021'!AB67</f>
        <v>389366.94472953421</v>
      </c>
      <c r="AC67" s="47">
        <f t="shared" si="211"/>
        <v>1.0804223959152854</v>
      </c>
      <c r="AD67" s="44">
        <f t="shared" si="212"/>
        <v>1278799.6383199652</v>
      </c>
      <c r="AE67" s="48">
        <f t="shared" si="213"/>
        <v>0.97784451925177074</v>
      </c>
      <c r="AF67" s="137">
        <f t="shared" si="214"/>
        <v>5222109.603176808</v>
      </c>
      <c r="AG67" s="138">
        <f t="shared" si="215"/>
        <v>1367594.2545263278</v>
      </c>
      <c r="AH67" s="139">
        <f t="shared" si="216"/>
        <v>6589703.8577031363</v>
      </c>
      <c r="AI67" s="41"/>
      <c r="AJ67" s="43">
        <f>+'OCT-DEC 2021'!AJ67+'JUL-SEP 2021'!AJ67+'JAN-MAR 2022'!AJ67+'APR-JUN 2022'!AJ67</f>
        <v>627907.4092911887</v>
      </c>
      <c r="AK67" s="47">
        <f t="shared" si="217"/>
        <v>9.960460172766318</v>
      </c>
      <c r="AL67" s="44">
        <f>+'OCT-DEC 2021'!AL67+'JUL-SEP 2021'!AL67+'JAN-MAR 2022'!AL67+'APR-JUN 2022'!AL67</f>
        <v>165243.21405238938</v>
      </c>
      <c r="AM67" s="47">
        <f t="shared" si="218"/>
        <v>9.5153296125987197</v>
      </c>
      <c r="AN67" s="44">
        <f t="shared" si="219"/>
        <v>793150.62334357807</v>
      </c>
      <c r="AO67" s="48">
        <f t="shared" si="220"/>
        <v>9.8643213608882174</v>
      </c>
      <c r="AP67" s="46">
        <f>+'OCT-DEC 2021'!AP67+'JUL-SEP 2021'!AP67+'JAN-MAR 2022'!AP67+'APR-JUN 2022'!AP67</f>
        <v>56510.024965990466</v>
      </c>
      <c r="AQ67" s="47">
        <f t="shared" si="221"/>
        <v>0.39953919714638547</v>
      </c>
      <c r="AR67" s="44">
        <f>+'OCT-DEC 2021'!AR67+'JUL-SEP 2021'!AR67+'JAN-MAR 2022'!AR67+'APR-JUN 2022'!AR67</f>
        <v>89653.985719138873</v>
      </c>
      <c r="AS67" s="47">
        <f t="shared" si="222"/>
        <v>0.65080311064350693</v>
      </c>
      <c r="AT67" s="44">
        <f t="shared" si="223"/>
        <v>146164.01068512932</v>
      </c>
      <c r="AU67" s="48">
        <f t="shared" si="224"/>
        <v>0.52351569209242699</v>
      </c>
      <c r="AV67" s="137">
        <f t="shared" si="225"/>
        <v>684417.43425717915</v>
      </c>
      <c r="AW67" s="138">
        <f t="shared" si="226"/>
        <v>254897.19977152825</v>
      </c>
      <c r="AX67" s="139">
        <f t="shared" si="227"/>
        <v>939314.6340287074</v>
      </c>
      <c r="AY67" s="41"/>
      <c r="AZ67" s="43">
        <f>+'OCT-DEC 2021'!AZ67+'JUL-SEP 2021'!AZ67+'JAN-MAR 2022'!AZ67+'APR-JUN 2022'!AZ67</f>
        <v>487543.8680067485</v>
      </c>
      <c r="BA67" s="47">
        <v>6.1734048919292546</v>
      </c>
      <c r="BB67" s="44">
        <f>+'OCT-DEC 2021'!BB67+'JUL-SEP 2021'!BB67+'JAN-MAR 2022'!BB67+'APR-JUN 2022'!BB67</f>
        <v>94818.93892325004</v>
      </c>
      <c r="BC67" s="47">
        <v>5.8036200601793659</v>
      </c>
      <c r="BD67" s="44">
        <f t="shared" si="228"/>
        <v>582362.80692999857</v>
      </c>
      <c r="BE67" s="48">
        <v>6.1229586425500742</v>
      </c>
      <c r="BF67" s="46">
        <f>+'OCT-DEC 2021'!BF67+'JUL-SEP 2021'!BF67+'JAN-MAR 2022'!BF67+'APR-JUN 2022'!BF67</f>
        <v>350056.84996077494</v>
      </c>
      <c r="BG67" s="47">
        <v>0.65981263687901226</v>
      </c>
      <c r="BH67" s="44">
        <f>+'OCT-DEC 2021'!BH67+'JUL-SEP 2021'!BH67+'JAN-MAR 2022'!BH67+'APR-JUN 2022'!BH67</f>
        <v>273801.000019225</v>
      </c>
      <c r="BI67" s="47">
        <v>1.1995884694442762</v>
      </c>
      <c r="BJ67" s="44">
        <f t="shared" si="229"/>
        <v>623857.84997999994</v>
      </c>
      <c r="BK67" s="48">
        <v>0.80985031457381706</v>
      </c>
      <c r="BL67" s="137">
        <f t="shared" si="230"/>
        <v>837600.71796752349</v>
      </c>
      <c r="BM67" s="138">
        <f t="shared" si="231"/>
        <v>368619.93894247501</v>
      </c>
      <c r="BN67" s="139">
        <f t="shared" si="232"/>
        <v>1206220.6569099985</v>
      </c>
      <c r="BO67" s="41"/>
      <c r="BP67" s="43">
        <f>+'OCT-DEC 2021'!BP67+'JUL-SEP 2021'!BP67+'JAN-MAR 2022'!BP67+'APR-JUN 2022'!BP67</f>
        <v>1597877.3300000003</v>
      </c>
      <c r="BQ67" s="47">
        <v>14.812577706948602</v>
      </c>
      <c r="BR67" s="44">
        <f>+'OCT-DEC 2021'!BR67+'JUL-SEP 2021'!BR67+'JAN-MAR 2022'!BR67+'APR-JUN 2022'!BR67</f>
        <v>196866.02000000002</v>
      </c>
      <c r="BS67" s="47">
        <v>15.368405730342248</v>
      </c>
      <c r="BT67" s="44">
        <f t="shared" si="233"/>
        <v>1794743.3500000003</v>
      </c>
      <c r="BU67" s="48">
        <v>14.881109552396476</v>
      </c>
      <c r="BV67" s="46">
        <f>+'OCT-DEC 2021'!BV67+'JUL-SEP 2021'!BV67+'JAN-MAR 2022'!BV67+'APR-JUN 2022'!BV67</f>
        <v>103956.96999999997</v>
      </c>
      <c r="BW67" s="47">
        <f t="shared" si="234"/>
        <v>0.38738599988820765</v>
      </c>
      <c r="BX67" s="44">
        <f>+'OCT-DEC 2021'!BX67+'JUL-SEP 2021'!BX67+'JAN-MAR 2022'!BX67+'APR-JUN 2022'!BX67</f>
        <v>135382.13000000018</v>
      </c>
      <c r="BY67" s="47">
        <f t="shared" si="235"/>
        <v>0.79528014709337946</v>
      </c>
      <c r="BZ67" s="44">
        <f t="shared" si="236"/>
        <v>239339.10000000015</v>
      </c>
      <c r="CA67" s="48">
        <f t="shared" si="237"/>
        <v>0.545704957055271</v>
      </c>
      <c r="CB67" s="137">
        <f t="shared" si="238"/>
        <v>1701834.3000000003</v>
      </c>
      <c r="CC67" s="138">
        <f t="shared" si="239"/>
        <v>332248.1500000002</v>
      </c>
      <c r="CD67" s="139">
        <f t="shared" si="240"/>
        <v>2034082.4500000004</v>
      </c>
      <c r="CE67" s="41"/>
      <c r="CF67" s="43">
        <f>+'OCT-DEC 2021'!CF67+'JUL-SEP 2021'!CF67+'JAN-MAR 2022'!CF67+'APR-JUN 2022'!CF67</f>
        <v>849803.19514255319</v>
      </c>
      <c r="CG67" s="47">
        <f t="shared" si="241"/>
        <v>6.7855059577967802</v>
      </c>
      <c r="CH67" s="44">
        <f>+'OCT-DEC 2021'!CH67+'JUL-SEP 2021'!CH67+'JAN-MAR 2022'!CH67+'APR-JUN 2022'!CH67</f>
        <v>193312.4826981962</v>
      </c>
      <c r="CI67" s="47">
        <f t="shared" si="242"/>
        <v>8.9467525662144762</v>
      </c>
      <c r="CJ67" s="44">
        <f t="shared" si="243"/>
        <v>1043115.6778407494</v>
      </c>
      <c r="CK67" s="48">
        <f t="shared" si="244"/>
        <v>7.1035151203020153</v>
      </c>
      <c r="CL67" s="46">
        <f>+'OCT-DEC 2021'!CL67+'JUL-SEP 2021'!CL67+'JAN-MAR 2022'!CL67+'APR-JUN 2022'!CL67</f>
        <v>498550.72748124646</v>
      </c>
      <c r="CM67" s="47">
        <f t="shared" si="245"/>
        <v>0.92902094227099019</v>
      </c>
      <c r="CN67" s="44">
        <f>+'OCT-DEC 2021'!CN67+'JUL-SEP 2021'!CN67+'JAN-MAR 2022'!CN67+'APR-JUN 2022'!CN67</f>
        <v>673244.24034137779</v>
      </c>
      <c r="CO67" s="47">
        <f t="shared" si="246"/>
        <v>2.0959433159348402</v>
      </c>
      <c r="CP67" s="44">
        <f t="shared" si="247"/>
        <v>1171794.9678226244</v>
      </c>
      <c r="CQ67" s="48">
        <f t="shared" si="248"/>
        <v>1.365960836952004</v>
      </c>
      <c r="CR67" s="137">
        <f t="shared" si="249"/>
        <v>1348353.9226237996</v>
      </c>
      <c r="CS67" s="138">
        <f t="shared" si="250"/>
        <v>866556.72303957399</v>
      </c>
      <c r="CT67" s="139">
        <f t="shared" si="251"/>
        <v>2214910.6456633736</v>
      </c>
      <c r="CU67" s="41"/>
      <c r="CV67" s="46">
        <f t="shared" si="252"/>
        <v>9700090.3197188862</v>
      </c>
      <c r="CW67" s="47">
        <f t="shared" ref="CW67:CW102" si="265">+CV67/$CV$111</f>
        <v>14.269098451035951</v>
      </c>
      <c r="CX67" s="47">
        <f t="shared" si="253"/>
        <v>1628467.9654706293</v>
      </c>
      <c r="CY67" s="47">
        <f t="shared" si="254"/>
        <v>10.825060427896629</v>
      </c>
      <c r="CZ67" s="44">
        <f t="shared" si="255"/>
        <v>11328558.285189515</v>
      </c>
      <c r="DA67" s="48">
        <f t="shared" si="256"/>
        <v>13.645051365388849</v>
      </c>
      <c r="DB67" s="46">
        <f t="shared" si="257"/>
        <v>2541033.5960977571</v>
      </c>
      <c r="DC67" s="47">
        <f t="shared" si="258"/>
        <v>0.914181935305037</v>
      </c>
      <c r="DD67" s="44">
        <f t="shared" si="259"/>
        <v>1561448.3008092758</v>
      </c>
      <c r="DE67" s="47">
        <f t="shared" si="260"/>
        <v>1.0276370809331477</v>
      </c>
      <c r="DF67" s="44">
        <f t="shared" si="261"/>
        <v>4102481.8969070329</v>
      </c>
      <c r="DG67" s="48">
        <f t="shared" si="262"/>
        <v>0.95428171332460721</v>
      </c>
      <c r="DH67" s="174"/>
      <c r="DI67" s="187" t="s">
        <v>67</v>
      </c>
      <c r="DJ67" s="46">
        <f t="shared" ref="DJ67:DJ72" si="266">+CZ67</f>
        <v>11328558.285189515</v>
      </c>
      <c r="DK67" s="44">
        <f t="shared" si="263"/>
        <v>4102481.8969070329</v>
      </c>
      <c r="DL67" s="45">
        <f t="shared" si="264"/>
        <v>15431040.182096548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f>+'APR-JUN 2022'!D68+'JAN-MAR 2022'!D68+'JUL-SEP 2021'!D68+'OCT-DEC 2021'!D68</f>
        <v>191188.16607893689</v>
      </c>
      <c r="E68" s="47">
        <f t="shared" si="195"/>
        <v>1.810631165987356</v>
      </c>
      <c r="F68" s="44">
        <f>+'APR-JUN 2022'!F68+'JAN-MAR 2022'!F68+'JUL-SEP 2021'!F68+'OCT-DEC 2021'!F68</f>
        <v>0</v>
      </c>
      <c r="G68" s="47">
        <f t="shared" si="196"/>
        <v>0</v>
      </c>
      <c r="H68" s="44">
        <f t="shared" si="197"/>
        <v>191188.16607893689</v>
      </c>
      <c r="I68" s="48">
        <f t="shared" si="198"/>
        <v>1.4856489710073579</v>
      </c>
      <c r="J68" s="43">
        <f>+'APR-JUN 2022'!J68+'JAN-MAR 2022'!J68+'JUL-SEP 2021'!J68+'OCT-DEC 2021'!J68</f>
        <v>68084.400010181867</v>
      </c>
      <c r="K68" s="47">
        <f t="shared" si="199"/>
        <v>0.22270691795959566</v>
      </c>
      <c r="L68" s="44">
        <f>+'APR-JUN 2022'!L68+'JAN-MAR 2022'!L68+'JUL-SEP 2021'!L68+'OCT-DEC 2021'!L68</f>
        <v>0</v>
      </c>
      <c r="M68" s="47">
        <f t="shared" si="200"/>
        <v>0</v>
      </c>
      <c r="N68" s="44">
        <f t="shared" si="201"/>
        <v>68084.400010181867</v>
      </c>
      <c r="O68" s="48">
        <f t="shared" si="202"/>
        <v>0.11966107594890807</v>
      </c>
      <c r="P68" s="137">
        <f t="shared" si="203"/>
        <v>259272.56608911877</v>
      </c>
      <c r="Q68" s="138">
        <f t="shared" si="204"/>
        <v>0</v>
      </c>
      <c r="R68" s="139">
        <f t="shared" si="205"/>
        <v>259272.56608911877</v>
      </c>
      <c r="S68" s="39"/>
      <c r="T68" s="43">
        <f>+'APR-JUN 2022'!T68+'JAN-MAR 2022'!T68+'JUL-SEP 2021'!T68+'OCT-DEC 2021'!T68</f>
        <v>2204209.0155078848</v>
      </c>
      <c r="U68" s="47">
        <f t="shared" si="206"/>
        <v>11.634227012218394</v>
      </c>
      <c r="V68" s="44">
        <f>+'APR-JUN 2022'!V68+'JAN-MAR 2022'!V68+'JUL-SEP 2021'!V68+'OCT-DEC 2021'!V68</f>
        <v>636007.00972530001</v>
      </c>
      <c r="W68" s="47">
        <f t="shared" si="207"/>
        <v>13.86391301853515</v>
      </c>
      <c r="X68" s="44">
        <f t="shared" si="208"/>
        <v>2840216.0252331849</v>
      </c>
      <c r="Y68" s="48">
        <f t="shared" si="209"/>
        <v>12.06887243336358</v>
      </c>
      <c r="Z68" s="46">
        <f>+'APR-JUN 2022'!Z68+'JAN-MAR 2022'!Z68+'JUL-SEP 2021'!Z68+'OCT-DEC 2021'!Z68</f>
        <v>1617357.213675275</v>
      </c>
      <c r="AA68" s="47">
        <f t="shared" si="210"/>
        <v>1.7071715066395834</v>
      </c>
      <c r="AB68" s="44">
        <f>+'APR-JUN 2022'!AB68+'JAN-MAR 2022'!AB68+'JUL-SEP 2021'!AB68+'OCT-DEC 2021'!AB68</f>
        <v>733605.01740655734</v>
      </c>
      <c r="AC68" s="47">
        <f t="shared" si="211"/>
        <v>2.0356203866058351</v>
      </c>
      <c r="AD68" s="44">
        <f t="shared" si="212"/>
        <v>2350962.2310818322</v>
      </c>
      <c r="AE68" s="48">
        <f t="shared" si="213"/>
        <v>1.7976823450243178</v>
      </c>
      <c r="AF68" s="137">
        <f t="shared" si="214"/>
        <v>3821566.2291831598</v>
      </c>
      <c r="AG68" s="138">
        <f t="shared" si="215"/>
        <v>1369612.0271318574</v>
      </c>
      <c r="AH68" s="139">
        <f t="shared" si="216"/>
        <v>5191178.2563150171</v>
      </c>
      <c r="AI68" s="41"/>
      <c r="AJ68" s="43">
        <f>+'OCT-DEC 2021'!AJ68+'JUL-SEP 2021'!AJ68+'JAN-MAR 2022'!AJ68+'APR-JUN 2022'!AJ68</f>
        <v>79071.441317753663</v>
      </c>
      <c r="AK68" s="47">
        <f t="shared" si="217"/>
        <v>1.2543058584669045</v>
      </c>
      <c r="AL68" s="44">
        <f>+'OCT-DEC 2021'!AL68+'JUL-SEP 2021'!AL68+'JAN-MAR 2022'!AL68+'APR-JUN 2022'!AL68</f>
        <v>21400.459896593995</v>
      </c>
      <c r="AM68" s="47">
        <f t="shared" si="218"/>
        <v>1.2323194688813772</v>
      </c>
      <c r="AN68" s="44">
        <f t="shared" si="219"/>
        <v>100471.90121434766</v>
      </c>
      <c r="AO68" s="48">
        <f t="shared" si="220"/>
        <v>1.2495572620743185</v>
      </c>
      <c r="AP68" s="46">
        <f>+'OCT-DEC 2021'!AP68+'JUL-SEP 2021'!AP68+'JAN-MAR 2022'!AP68+'APR-JUN 2022'!AP68</f>
        <v>62929.916831327682</v>
      </c>
      <c r="AQ68" s="47">
        <f t="shared" si="221"/>
        <v>0.44492934594188044</v>
      </c>
      <c r="AR68" s="44">
        <f>+'OCT-DEC 2021'!AR68+'JUL-SEP 2021'!AR68+'JAN-MAR 2022'!AR68+'APR-JUN 2022'!AR68</f>
        <v>98631.880925478908</v>
      </c>
      <c r="AS68" s="47">
        <f t="shared" si="222"/>
        <v>0.71597413545016231</v>
      </c>
      <c r="AT68" s="44">
        <f t="shared" si="223"/>
        <v>161561.7977568066</v>
      </c>
      <c r="AU68" s="48">
        <f t="shared" si="224"/>
        <v>0.57866595184334568</v>
      </c>
      <c r="AV68" s="137">
        <f t="shared" si="225"/>
        <v>142001.35814908135</v>
      </c>
      <c r="AW68" s="138">
        <f t="shared" si="226"/>
        <v>120032.3408220729</v>
      </c>
      <c r="AX68" s="139">
        <f t="shared" si="227"/>
        <v>262033.69897115426</v>
      </c>
      <c r="AY68" s="41"/>
      <c r="AZ68" s="43">
        <f>+'OCT-DEC 2021'!AZ68+'JUL-SEP 2021'!AZ68+'JAN-MAR 2022'!AZ68+'APR-JUN 2022'!AZ68</f>
        <v>690237.52118704561</v>
      </c>
      <c r="BA68" s="47">
        <v>7.4546114954180833</v>
      </c>
      <c r="BB68" s="44">
        <f>+'OCT-DEC 2021'!BB68+'JUL-SEP 2021'!BB68+'JAN-MAR 2022'!BB68+'APR-JUN 2022'!BB68</f>
        <v>134239.38574295412</v>
      </c>
      <c r="BC68" s="47">
        <v>7.0080828283614682</v>
      </c>
      <c r="BD68" s="44">
        <f t="shared" si="228"/>
        <v>824476.90692999971</v>
      </c>
      <c r="BE68" s="48">
        <v>7.3936958099728596</v>
      </c>
      <c r="BF68" s="46">
        <f>+'OCT-DEC 2021'!BF68+'JUL-SEP 2021'!BF68+'JAN-MAR 2022'!BF68+'APR-JUN 2022'!BF68</f>
        <v>611447.63477668329</v>
      </c>
      <c r="BG68" s="47">
        <v>1.0218013612602757</v>
      </c>
      <c r="BH68" s="44">
        <f>+'OCT-DEC 2021'!BH68+'JUL-SEP 2021'!BH68+'JAN-MAR 2022'!BH68+'APR-JUN 2022'!BH68</f>
        <v>478250.81520331645</v>
      </c>
      <c r="BI68" s="47">
        <v>1.8577109053688103</v>
      </c>
      <c r="BJ68" s="44">
        <f t="shared" si="229"/>
        <v>1089698.4499799998</v>
      </c>
      <c r="BK68" s="48">
        <v>1.2541532362320089</v>
      </c>
      <c r="BL68" s="137">
        <f t="shared" si="230"/>
        <v>1301685.1559637289</v>
      </c>
      <c r="BM68" s="138">
        <f t="shared" si="231"/>
        <v>612490.2009462706</v>
      </c>
      <c r="BN68" s="139">
        <f t="shared" si="232"/>
        <v>1914175.3569099996</v>
      </c>
      <c r="BO68" s="41"/>
      <c r="BP68" s="43">
        <f>+'OCT-DEC 2021'!BP68+'JUL-SEP 2021'!BP68+'JAN-MAR 2022'!BP68+'APR-JUN 2022'!BP68</f>
        <v>1352092.3199999989</v>
      </c>
      <c r="BQ68" s="47">
        <v>12.468196641660509</v>
      </c>
      <c r="BR68" s="44">
        <f>+'OCT-DEC 2021'!BR68+'JUL-SEP 2021'!BR68+'JAN-MAR 2022'!BR68+'APR-JUN 2022'!BR68</f>
        <v>176301.52000000011</v>
      </c>
      <c r="BS68" s="47">
        <v>13.478204201022619</v>
      </c>
      <c r="BT68" s="44">
        <f t="shared" si="233"/>
        <v>1528393.8399999989</v>
      </c>
      <c r="BU68" s="48">
        <v>12.592727394062619</v>
      </c>
      <c r="BV68" s="46">
        <f>+'OCT-DEC 2021'!BV68+'JUL-SEP 2021'!BV68+'JAN-MAR 2022'!BV68+'APR-JUN 2022'!BV68</f>
        <v>208015.25999999995</v>
      </c>
      <c r="BW68" s="47">
        <f t="shared" si="234"/>
        <v>0.7751495593523503</v>
      </c>
      <c r="BX68" s="44">
        <f>+'OCT-DEC 2021'!BX68+'JUL-SEP 2021'!BX68+'JAN-MAR 2022'!BX68+'APR-JUN 2022'!BX68</f>
        <v>228173.1999999999</v>
      </c>
      <c r="BY68" s="47">
        <f t="shared" si="235"/>
        <v>1.3403660886319839</v>
      </c>
      <c r="BZ68" s="44">
        <f t="shared" si="236"/>
        <v>436188.45999999985</v>
      </c>
      <c r="CA68" s="48">
        <f t="shared" si="237"/>
        <v>0.99453121045539394</v>
      </c>
      <c r="CB68" s="137">
        <f t="shared" si="238"/>
        <v>1560107.5799999989</v>
      </c>
      <c r="CC68" s="138">
        <f t="shared" si="239"/>
        <v>404474.72</v>
      </c>
      <c r="CD68" s="139">
        <f t="shared" si="240"/>
        <v>1964582.2999999989</v>
      </c>
      <c r="CE68" s="41"/>
      <c r="CF68" s="43">
        <f>+'OCT-DEC 2021'!CF68+'JUL-SEP 2021'!CF68+'JAN-MAR 2022'!CF68+'APR-JUN 2022'!CF68</f>
        <v>902756.3559573621</v>
      </c>
      <c r="CG68" s="47">
        <f t="shared" si="241"/>
        <v>7.2083261945844077</v>
      </c>
      <c r="CH68" s="44">
        <f>+'OCT-DEC 2021'!CH68+'JUL-SEP 2021'!CH68+'JAN-MAR 2022'!CH68+'APR-JUN 2022'!CH68</f>
        <v>205527.69298156787</v>
      </c>
      <c r="CI68" s="47">
        <f t="shared" si="242"/>
        <v>9.5120883501442997</v>
      </c>
      <c r="CJ68" s="44">
        <f t="shared" si="243"/>
        <v>1108284.04893893</v>
      </c>
      <c r="CK68" s="48">
        <f t="shared" si="244"/>
        <v>7.5473053147123164</v>
      </c>
      <c r="CL68" s="46">
        <f>+'OCT-DEC 2021'!CL68+'JUL-SEP 2021'!CL68+'JAN-MAR 2022'!CL68+'APR-JUN 2022'!CL68</f>
        <v>552111.09367067763</v>
      </c>
      <c r="CM68" s="47">
        <f t="shared" si="245"/>
        <v>1.0288276402113845</v>
      </c>
      <c r="CN68" s="44">
        <f>+'OCT-DEC 2021'!CN68+'JUL-SEP 2021'!CN68+'JAN-MAR 2022'!CN68+'APR-JUN 2022'!CN68</f>
        <v>744277.63549413695</v>
      </c>
      <c r="CO68" s="47">
        <f t="shared" si="246"/>
        <v>2.3170844128168442</v>
      </c>
      <c r="CP68" s="44">
        <f t="shared" si="247"/>
        <v>1296388.7291648146</v>
      </c>
      <c r="CQ68" s="48">
        <f t="shared" si="248"/>
        <v>1.5111997253201763</v>
      </c>
      <c r="CR68" s="137">
        <f t="shared" si="249"/>
        <v>1454867.4496280397</v>
      </c>
      <c r="CS68" s="138">
        <f t="shared" si="250"/>
        <v>949805.32847570488</v>
      </c>
      <c r="CT68" s="139">
        <f t="shared" si="251"/>
        <v>2404672.7781037446</v>
      </c>
      <c r="CU68" s="41"/>
      <c r="CV68" s="46">
        <f t="shared" si="252"/>
        <v>5419554.8200489813</v>
      </c>
      <c r="CW68" s="47">
        <f t="shared" si="265"/>
        <v>7.9723135289637659</v>
      </c>
      <c r="CX68" s="47">
        <f t="shared" si="253"/>
        <v>1173476.0683464161</v>
      </c>
      <c r="CY68" s="47">
        <f t="shared" si="254"/>
        <v>7.8005521876319746</v>
      </c>
      <c r="CZ68" s="44">
        <f t="shared" si="255"/>
        <v>6593030.888395397</v>
      </c>
      <c r="DA68" s="48">
        <f t="shared" si="256"/>
        <v>7.9411910025094157</v>
      </c>
      <c r="DB68" s="46">
        <f t="shared" si="257"/>
        <v>3119945.5189641453</v>
      </c>
      <c r="DC68" s="47">
        <f t="shared" si="258"/>
        <v>1.1224557742774497</v>
      </c>
      <c r="DD68" s="44">
        <f t="shared" si="259"/>
        <v>2282938.5490294895</v>
      </c>
      <c r="DE68" s="47">
        <f t="shared" si="260"/>
        <v>1.502471971219608</v>
      </c>
      <c r="DF68" s="44">
        <f t="shared" si="261"/>
        <v>5402884.0679936353</v>
      </c>
      <c r="DG68" s="48">
        <f t="shared" si="262"/>
        <v>1.2567693398443358</v>
      </c>
      <c r="DH68" s="174"/>
      <c r="DI68" s="187" t="s">
        <v>68</v>
      </c>
      <c r="DJ68" s="46">
        <f t="shared" si="266"/>
        <v>6593030.888395397</v>
      </c>
      <c r="DK68" s="44">
        <f t="shared" si="263"/>
        <v>5402884.0679936353</v>
      </c>
      <c r="DL68" s="45">
        <f t="shared" si="264"/>
        <v>11995914.956389032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f>+'APR-JUN 2022'!D69+'JAN-MAR 2022'!D69+'JUL-SEP 2021'!D69+'OCT-DEC 2021'!D69</f>
        <v>561586.74677156552</v>
      </c>
      <c r="E69" s="47">
        <f t="shared" si="195"/>
        <v>5.3184592277025295</v>
      </c>
      <c r="F69" s="44">
        <f>+'APR-JUN 2022'!F69+'JAN-MAR 2022'!F69+'JUL-SEP 2021'!F69+'OCT-DEC 2021'!F69</f>
        <v>0</v>
      </c>
      <c r="G69" s="47">
        <f t="shared" si="196"/>
        <v>0</v>
      </c>
      <c r="H69" s="44">
        <f t="shared" si="197"/>
        <v>561586.74677156552</v>
      </c>
      <c r="I69" s="48">
        <f t="shared" si="198"/>
        <v>4.3638724591776015</v>
      </c>
      <c r="J69" s="43">
        <f>+'APR-JUN 2022'!J69+'JAN-MAR 2022'!J69+'JUL-SEP 2021'!J69+'OCT-DEC 2021'!J69</f>
        <v>199987.77901256483</v>
      </c>
      <c r="K69" s="47">
        <f t="shared" si="199"/>
        <v>0.65416838345953499</v>
      </c>
      <c r="L69" s="44">
        <f>+'APR-JUN 2022'!L69+'JAN-MAR 2022'!L69+'JUL-SEP 2021'!L69+'OCT-DEC 2021'!L69</f>
        <v>0</v>
      </c>
      <c r="M69" s="47">
        <f t="shared" si="200"/>
        <v>0</v>
      </c>
      <c r="N69" s="44">
        <f t="shared" si="201"/>
        <v>199987.77901256483</v>
      </c>
      <c r="O69" s="48">
        <f t="shared" si="202"/>
        <v>0.35148657856567989</v>
      </c>
      <c r="P69" s="137">
        <f t="shared" si="203"/>
        <v>761574.52578413032</v>
      </c>
      <c r="Q69" s="138">
        <f t="shared" si="204"/>
        <v>0</v>
      </c>
      <c r="R69" s="139">
        <f t="shared" si="205"/>
        <v>761574.52578413032</v>
      </c>
      <c r="S69" s="39"/>
      <c r="T69" s="43">
        <f>+'APR-JUN 2022'!T69+'JAN-MAR 2022'!T69+'JUL-SEP 2021'!T69+'OCT-DEC 2021'!T69</f>
        <v>1861339.0015339707</v>
      </c>
      <c r="U69" s="47">
        <f t="shared" si="206"/>
        <v>9.8244950175709285</v>
      </c>
      <c r="V69" s="44">
        <f>+'APR-JUN 2022'!V69+'JAN-MAR 2022'!V69+'JUL-SEP 2021'!V69+'OCT-DEC 2021'!V69</f>
        <v>445489.96823504311</v>
      </c>
      <c r="W69" s="47">
        <f t="shared" si="207"/>
        <v>9.7109529860499855</v>
      </c>
      <c r="X69" s="44">
        <f t="shared" si="208"/>
        <v>2306828.969769014</v>
      </c>
      <c r="Y69" s="48">
        <f t="shared" si="209"/>
        <v>9.802361621223513</v>
      </c>
      <c r="Z69" s="46">
        <f>+'APR-JUN 2022'!Z69+'JAN-MAR 2022'!Z69+'JUL-SEP 2021'!Z69+'OCT-DEC 2021'!Z69</f>
        <v>716127.59240650747</v>
      </c>
      <c r="AA69" s="47">
        <f t="shared" si="210"/>
        <v>0.75589524103748984</v>
      </c>
      <c r="AB69" s="44">
        <f>+'APR-JUN 2022'!AB69+'JAN-MAR 2022'!AB69+'JUL-SEP 2021'!AB69+'OCT-DEC 2021'!AB69</f>
        <v>316346.51860507659</v>
      </c>
      <c r="AC69" s="47">
        <f t="shared" si="211"/>
        <v>0.87780400518634727</v>
      </c>
      <c r="AD69" s="44">
        <f t="shared" si="212"/>
        <v>1032474.1110115841</v>
      </c>
      <c r="AE69" s="48">
        <f t="shared" si="213"/>
        <v>0.78948970618133107</v>
      </c>
      <c r="AF69" s="137">
        <f t="shared" si="214"/>
        <v>2577466.5939404783</v>
      </c>
      <c r="AG69" s="138">
        <f t="shared" si="215"/>
        <v>761836.4868401197</v>
      </c>
      <c r="AH69" s="139">
        <f t="shared" si="216"/>
        <v>3339303.0807805979</v>
      </c>
      <c r="AI69" s="41"/>
      <c r="AJ69" s="43">
        <f>+'OCT-DEC 2021'!AJ69+'JUL-SEP 2021'!AJ69+'JAN-MAR 2022'!AJ69+'APR-JUN 2022'!AJ69</f>
        <v>49135.441515726503</v>
      </c>
      <c r="AK69" s="47">
        <f t="shared" si="217"/>
        <v>0.7794327651606362</v>
      </c>
      <c r="AL69" s="44">
        <f>+'OCT-DEC 2021'!AL69+'JUL-SEP 2021'!AL69+'JAN-MAR 2022'!AL69+'APR-JUN 2022'!AL69</f>
        <v>15677.674247153496</v>
      </c>
      <c r="AM69" s="47">
        <f t="shared" si="218"/>
        <v>0.90277981384046391</v>
      </c>
      <c r="AN69" s="44">
        <f t="shared" si="219"/>
        <v>64813.115762879999</v>
      </c>
      <c r="AO69" s="48">
        <f t="shared" si="220"/>
        <v>0.80607312592194613</v>
      </c>
      <c r="AP69" s="46">
        <f>+'OCT-DEC 2021'!AP69+'JUL-SEP 2021'!AP69+'JAN-MAR 2022'!AP69+'APR-JUN 2022'!AP69</f>
        <v>31084.882411632636</v>
      </c>
      <c r="AQ69" s="47">
        <f t="shared" si="221"/>
        <v>0.21977744603029339</v>
      </c>
      <c r="AR69" s="44">
        <f>+'OCT-DEC 2021'!AR69+'JUL-SEP 2021'!AR69+'JAN-MAR 2022'!AR69+'APR-JUN 2022'!AR69</f>
        <v>49991.416999853245</v>
      </c>
      <c r="AS69" s="47">
        <f t="shared" si="222"/>
        <v>0.3628903882857254</v>
      </c>
      <c r="AT69" s="44">
        <f t="shared" si="223"/>
        <v>81076.299411485874</v>
      </c>
      <c r="AU69" s="48">
        <f t="shared" si="224"/>
        <v>0.29039101212221435</v>
      </c>
      <c r="AV69" s="137">
        <f t="shared" si="225"/>
        <v>80220.323927359132</v>
      </c>
      <c r="AW69" s="138">
        <f t="shared" si="226"/>
        <v>65669.091247006741</v>
      </c>
      <c r="AX69" s="139">
        <f t="shared" si="227"/>
        <v>145889.41517436586</v>
      </c>
      <c r="AY69" s="41"/>
      <c r="AZ69" s="43">
        <f>+'OCT-DEC 2021'!AZ69+'JUL-SEP 2021'!AZ69+'JAN-MAR 2022'!AZ69+'APR-JUN 2022'!AZ69</f>
        <v>489186.92209449073</v>
      </c>
      <c r="BA69" s="47">
        <v>6.1995369684968979</v>
      </c>
      <c r="BB69" s="44">
        <f>+'OCT-DEC 2021'!BB69+'JUL-SEP 2021'!BB69+'JAN-MAR 2022'!BB69+'APR-JUN 2022'!BB69</f>
        <v>95138.48482550928</v>
      </c>
      <c r="BC69" s="47">
        <v>5.8281868343399896</v>
      </c>
      <c r="BD69" s="44">
        <f t="shared" si="228"/>
        <v>584325.40691999998</v>
      </c>
      <c r="BE69" s="48">
        <v>6.1488771797056092</v>
      </c>
      <c r="BF69" s="46">
        <f>+'OCT-DEC 2021'!BF69+'JUL-SEP 2021'!BF69+'JAN-MAR 2022'!BF69+'APR-JUN 2022'!BF69</f>
        <v>369640.76504201844</v>
      </c>
      <c r="BG69" s="47">
        <v>0.6939620364086635</v>
      </c>
      <c r="BH69" s="44">
        <f>+'OCT-DEC 2021'!BH69+'JUL-SEP 2021'!BH69+'JAN-MAR 2022'!BH69+'APR-JUN 2022'!BH69</f>
        <v>289118.78492798161</v>
      </c>
      <c r="BI69" s="47">
        <v>1.2616746187911354</v>
      </c>
      <c r="BJ69" s="44">
        <f t="shared" si="229"/>
        <v>658759.54997000005</v>
      </c>
      <c r="BK69" s="48">
        <v>0.85176509523399124</v>
      </c>
      <c r="BL69" s="137">
        <f t="shared" si="230"/>
        <v>858827.68713650922</v>
      </c>
      <c r="BM69" s="138">
        <f t="shared" si="231"/>
        <v>384257.26975349092</v>
      </c>
      <c r="BN69" s="139">
        <f t="shared" si="232"/>
        <v>1243084.95689</v>
      </c>
      <c r="BO69" s="41"/>
      <c r="BP69" s="43">
        <f>+'OCT-DEC 2021'!BP69+'JUL-SEP 2021'!BP69+'JAN-MAR 2022'!BP69+'APR-JUN 2022'!BP69</f>
        <v>966625.16999999969</v>
      </c>
      <c r="BQ69" s="47">
        <v>9.213006504191446</v>
      </c>
      <c r="BR69" s="44">
        <f>+'OCT-DEC 2021'!BR69+'JUL-SEP 2021'!BR69+'JAN-MAR 2022'!BR69+'APR-JUN 2022'!BR69</f>
        <v>117735.95999999996</v>
      </c>
      <c r="BS69" s="47">
        <v>9.1961207333364037</v>
      </c>
      <c r="BT69" s="44">
        <f t="shared" si="233"/>
        <v>1084361.1299999997</v>
      </c>
      <c r="BU69" s="48">
        <v>9.2109245418041592</v>
      </c>
      <c r="BV69" s="46">
        <f>+'OCT-DEC 2021'!BV69+'JUL-SEP 2021'!BV69+'JAN-MAR 2022'!BV69+'APR-JUN 2022'!BV69</f>
        <v>175356.52000000031</v>
      </c>
      <c r="BW69" s="47">
        <f t="shared" si="234"/>
        <v>0.65344979597920783</v>
      </c>
      <c r="BX69" s="44">
        <f>+'OCT-DEC 2021'!BX69+'JUL-SEP 2021'!BX69+'JAN-MAR 2022'!BX69+'APR-JUN 2022'!BX69</f>
        <v>246442.23999999987</v>
      </c>
      <c r="BY69" s="47">
        <f t="shared" si="235"/>
        <v>1.4476845716434035</v>
      </c>
      <c r="BZ69" s="44">
        <f t="shared" si="236"/>
        <v>421798.76000000018</v>
      </c>
      <c r="CA69" s="48">
        <f t="shared" si="237"/>
        <v>0.96172198446374424</v>
      </c>
      <c r="CB69" s="137">
        <f t="shared" si="238"/>
        <v>1141981.69</v>
      </c>
      <c r="CC69" s="138">
        <f t="shared" si="239"/>
        <v>364178.19999999984</v>
      </c>
      <c r="CD69" s="139">
        <f t="shared" si="240"/>
        <v>1506159.8899999997</v>
      </c>
      <c r="CE69" s="41"/>
      <c r="CF69" s="43">
        <f>+'OCT-DEC 2021'!CF69+'JUL-SEP 2021'!CF69+'JAN-MAR 2022'!CF69+'APR-JUN 2022'!CF69</f>
        <v>849803.19514255319</v>
      </c>
      <c r="CG69" s="47">
        <f t="shared" si="241"/>
        <v>6.7855059577967802</v>
      </c>
      <c r="CH69" s="44">
        <f>+'OCT-DEC 2021'!CH69+'JUL-SEP 2021'!CH69+'JAN-MAR 2022'!CH69+'APR-JUN 2022'!CH69</f>
        <v>193312.4826981962</v>
      </c>
      <c r="CI69" s="47">
        <f t="shared" si="242"/>
        <v>8.9467525662144762</v>
      </c>
      <c r="CJ69" s="44">
        <f t="shared" si="243"/>
        <v>1043115.6778407494</v>
      </c>
      <c r="CK69" s="48">
        <f t="shared" si="244"/>
        <v>7.1035151203020153</v>
      </c>
      <c r="CL69" s="46">
        <f>+'OCT-DEC 2021'!CL69+'JUL-SEP 2021'!CL69+'JAN-MAR 2022'!CL69+'APR-JUN 2022'!CL69</f>
        <v>498550.72748124646</v>
      </c>
      <c r="CM69" s="47">
        <f t="shared" si="245"/>
        <v>0.92902094227099019</v>
      </c>
      <c r="CN69" s="44">
        <f>+'OCT-DEC 2021'!CN69+'JUL-SEP 2021'!CN69+'JAN-MAR 2022'!CN69+'APR-JUN 2022'!CN69</f>
        <v>673244.24034137779</v>
      </c>
      <c r="CO69" s="47">
        <f t="shared" si="246"/>
        <v>2.0959433159348402</v>
      </c>
      <c r="CP69" s="44">
        <f t="shared" si="247"/>
        <v>1171794.9678226244</v>
      </c>
      <c r="CQ69" s="48">
        <f t="shared" si="248"/>
        <v>1.365960836952004</v>
      </c>
      <c r="CR69" s="137">
        <f t="shared" si="249"/>
        <v>1348353.9226237996</v>
      </c>
      <c r="CS69" s="138">
        <f t="shared" si="250"/>
        <v>866556.72303957399</v>
      </c>
      <c r="CT69" s="139">
        <f t="shared" si="251"/>
        <v>2214910.6456633736</v>
      </c>
      <c r="CU69" s="41"/>
      <c r="CV69" s="46">
        <f t="shared" si="252"/>
        <v>4777676.4770583063</v>
      </c>
      <c r="CW69" s="47">
        <f t="shared" si="265"/>
        <v>7.0280929116461328</v>
      </c>
      <c r="CX69" s="47">
        <f t="shared" si="253"/>
        <v>867354.57000590209</v>
      </c>
      <c r="CY69" s="47">
        <f t="shared" si="254"/>
        <v>5.7656434340805136</v>
      </c>
      <c r="CZ69" s="44">
        <f t="shared" si="255"/>
        <v>5645031.0470642084</v>
      </c>
      <c r="DA69" s="48">
        <f t="shared" si="256"/>
        <v>6.7993416864975194</v>
      </c>
      <c r="DB69" s="46">
        <f t="shared" si="257"/>
        <v>1990748.2663539702</v>
      </c>
      <c r="DC69" s="47">
        <f t="shared" si="258"/>
        <v>0.71620702128276992</v>
      </c>
      <c r="DD69" s="44">
        <f t="shared" si="259"/>
        <v>1575143.200874289</v>
      </c>
      <c r="DE69" s="47">
        <f t="shared" si="260"/>
        <v>1.036650115254673</v>
      </c>
      <c r="DF69" s="44">
        <f t="shared" si="261"/>
        <v>3565891.467228259</v>
      </c>
      <c r="DG69" s="48">
        <f t="shared" si="262"/>
        <v>0.82946496886230947</v>
      </c>
      <c r="DH69" s="174"/>
      <c r="DI69" s="187" t="s">
        <v>69</v>
      </c>
      <c r="DJ69" s="46">
        <f t="shared" si="266"/>
        <v>5645031.0470642084</v>
      </c>
      <c r="DK69" s="44">
        <f t="shared" si="263"/>
        <v>3565891.467228259</v>
      </c>
      <c r="DL69" s="45">
        <f t="shared" si="264"/>
        <v>9210922.5142924674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f>+'APR-JUN 2022'!D70+'JAN-MAR 2022'!D70+'JUL-SEP 2021'!D70+'OCT-DEC 2021'!D70</f>
        <v>-167611.4460603316</v>
      </c>
      <c r="E70" s="47">
        <f t="shared" si="195"/>
        <v>-1.587349856621066</v>
      </c>
      <c r="F70" s="44">
        <f>+'APR-JUN 2022'!F70+'JAN-MAR 2022'!F70+'JUL-SEP 2021'!F70+'OCT-DEC 2021'!F70</f>
        <v>0</v>
      </c>
      <c r="G70" s="47">
        <f t="shared" si="196"/>
        <v>0</v>
      </c>
      <c r="H70" s="44">
        <f t="shared" si="197"/>
        <v>-167611.4460603316</v>
      </c>
      <c r="I70" s="48">
        <f t="shared" si="198"/>
        <v>-1.3024434381873617</v>
      </c>
      <c r="J70" s="43">
        <f>+'APR-JUN 2022'!J70+'JAN-MAR 2022'!J70+'JUL-SEP 2021'!J70+'OCT-DEC 2021'!J70</f>
        <v>-59688.447114164046</v>
      </c>
      <c r="K70" s="47">
        <f t="shared" si="199"/>
        <v>-0.19524340513541802</v>
      </c>
      <c r="L70" s="44">
        <f>+'APR-JUN 2022'!L70+'JAN-MAR 2022'!L70+'JUL-SEP 2021'!L70+'OCT-DEC 2021'!L70</f>
        <v>0</v>
      </c>
      <c r="M70" s="47">
        <f t="shared" si="200"/>
        <v>0</v>
      </c>
      <c r="N70" s="44">
        <f t="shared" si="201"/>
        <v>-59688.447114164046</v>
      </c>
      <c r="O70" s="48">
        <f t="shared" si="202"/>
        <v>-0.10490485048457854</v>
      </c>
      <c r="P70" s="137">
        <f t="shared" si="203"/>
        <v>-227299.89317449564</v>
      </c>
      <c r="Q70" s="138">
        <f t="shared" si="204"/>
        <v>0</v>
      </c>
      <c r="R70" s="139">
        <f t="shared" si="205"/>
        <v>-227299.89317449564</v>
      </c>
      <c r="S70" s="39"/>
      <c r="T70" s="43">
        <f>+'APR-JUN 2022'!T70+'JAN-MAR 2022'!T70+'JUL-SEP 2021'!T70+'OCT-DEC 2021'!T70</f>
        <v>-1678583.5077570598</v>
      </c>
      <c r="U70" s="47">
        <f t="shared" si="206"/>
        <v>-8.859877375881112</v>
      </c>
      <c r="V70" s="44">
        <f>+'APR-JUN 2022'!V70+'JAN-MAR 2022'!V70+'JUL-SEP 2021'!V70+'OCT-DEC 2021'!V70</f>
        <v>-258398.73302596883</v>
      </c>
      <c r="W70" s="47">
        <f t="shared" si="207"/>
        <v>-5.6326699297213914</v>
      </c>
      <c r="X70" s="44">
        <f t="shared" si="208"/>
        <v>-1936982.2407830285</v>
      </c>
      <c r="Y70" s="48">
        <f t="shared" si="209"/>
        <v>-8.2307794062185167</v>
      </c>
      <c r="Z70" s="46">
        <f>+'APR-JUN 2022'!Z70+'JAN-MAR 2022'!Z70+'JUL-SEP 2021'!Z70+'OCT-DEC 2021'!Z70</f>
        <v>868829.21551777958</v>
      </c>
      <c r="AA70" s="47">
        <f t="shared" si="210"/>
        <v>0.91707661630139603</v>
      </c>
      <c r="AB70" s="44">
        <f>+'APR-JUN 2022'!AB70+'JAN-MAR 2022'!AB70+'JUL-SEP 2021'!AB70+'OCT-DEC 2021'!AB70</f>
        <v>335747.94211900147</v>
      </c>
      <c r="AC70" s="47">
        <f t="shared" si="211"/>
        <v>0.93163942383402554</v>
      </c>
      <c r="AD70" s="44">
        <f t="shared" si="212"/>
        <v>1204577.157636781</v>
      </c>
      <c r="AE70" s="48">
        <f t="shared" si="213"/>
        <v>0.92108969717763234</v>
      </c>
      <c r="AF70" s="137">
        <f t="shared" si="214"/>
        <v>-809754.29223928018</v>
      </c>
      <c r="AG70" s="138">
        <f t="shared" si="215"/>
        <v>77349.209093032638</v>
      </c>
      <c r="AH70" s="139">
        <f t="shared" si="216"/>
        <v>-732405.08314624755</v>
      </c>
      <c r="AI70" s="41"/>
      <c r="AJ70" s="43">
        <f>+'OCT-DEC 2021'!AJ70+'JUL-SEP 2021'!AJ70+'JAN-MAR 2022'!AJ70+'APR-JUN 2022'!AJ70</f>
        <v>35613.991462294827</v>
      </c>
      <c r="AK70" s="47">
        <f t="shared" si="217"/>
        <v>0.56494275796787474</v>
      </c>
      <c r="AL70" s="44">
        <f>+'OCT-DEC 2021'!AL70+'JUL-SEP 2021'!AL70+'JAN-MAR 2022'!AL70+'APR-JUN 2022'!AL70</f>
        <v>13323.738183031353</v>
      </c>
      <c r="AM70" s="47">
        <f t="shared" si="218"/>
        <v>0.76723126701781375</v>
      </c>
      <c r="AN70" s="44">
        <f t="shared" si="219"/>
        <v>48937.729645326181</v>
      </c>
      <c r="AO70" s="48">
        <f t="shared" si="220"/>
        <v>0.60863280906059469</v>
      </c>
      <c r="AP70" s="46">
        <f>+'OCT-DEC 2021'!AP70+'JUL-SEP 2021'!AP70+'JAN-MAR 2022'!AP70+'APR-JUN 2022'!AP70</f>
        <v>51222.82798600864</v>
      </c>
      <c r="AQ70" s="47">
        <f t="shared" si="221"/>
        <v>0.36215746819107059</v>
      </c>
      <c r="AR70" s="44">
        <f>+'OCT-DEC 2021'!AR70+'JUL-SEP 2021'!AR70+'JAN-MAR 2022'!AR70+'APR-JUN 2022'!AR70</f>
        <v>80641.507727956487</v>
      </c>
      <c r="AS70" s="47">
        <f t="shared" si="222"/>
        <v>0.58538104753922782</v>
      </c>
      <c r="AT70" s="44">
        <f t="shared" si="223"/>
        <v>131864.33571396512</v>
      </c>
      <c r="AU70" s="48">
        <f t="shared" si="224"/>
        <v>0.4722985408652855</v>
      </c>
      <c r="AV70" s="137">
        <f t="shared" si="225"/>
        <v>86836.81944830346</v>
      </c>
      <c r="AW70" s="138">
        <f t="shared" si="226"/>
        <v>93965.24591098784</v>
      </c>
      <c r="AX70" s="139">
        <f t="shared" si="227"/>
        <v>180802.0653592913</v>
      </c>
      <c r="AY70" s="41"/>
      <c r="AZ70" s="43">
        <f>+'OCT-DEC 2021'!AZ70+'JUL-SEP 2021'!AZ70+'JAN-MAR 2022'!AZ70+'APR-JUN 2022'!AZ70</f>
        <v>304512.70420011273</v>
      </c>
      <c r="BA70" s="47">
        <v>7.2960605733075008</v>
      </c>
      <c r="BB70" s="44">
        <f>+'OCT-DEC 2021'!BB70+'JUL-SEP 2021'!BB70+'JAN-MAR 2022'!BB70+'APR-JUN 2022'!BB70</f>
        <v>59222.509799886466</v>
      </c>
      <c r="BC70" s="47">
        <v>6.8590290520047787</v>
      </c>
      <c r="BD70" s="44">
        <f t="shared" si="228"/>
        <v>363735.21399999922</v>
      </c>
      <c r="BE70" s="48">
        <v>7.2364404936901963</v>
      </c>
      <c r="BF70" s="46">
        <f>+'OCT-DEC 2021'!BF70+'JUL-SEP 2021'!BF70+'JAN-MAR 2022'!BF70+'APR-JUN 2022'!BF70</f>
        <v>257387.10731802945</v>
      </c>
      <c r="BG70" s="47">
        <v>0.38144788525477585</v>
      </c>
      <c r="BH70" s="44">
        <f>+'OCT-DEC 2021'!BH70+'JUL-SEP 2021'!BH70+'JAN-MAR 2022'!BH70+'APR-JUN 2022'!BH70</f>
        <v>201318.29268197046</v>
      </c>
      <c r="BI70" s="47">
        <v>0.69350063831747655</v>
      </c>
      <c r="BJ70" s="44">
        <f t="shared" si="229"/>
        <v>458705.39999999991</v>
      </c>
      <c r="BK70" s="48">
        <v>0.46818698612427812</v>
      </c>
      <c r="BL70" s="137">
        <f t="shared" si="230"/>
        <v>561899.81151814223</v>
      </c>
      <c r="BM70" s="138">
        <f t="shared" si="231"/>
        <v>260540.80248185692</v>
      </c>
      <c r="BN70" s="139">
        <f t="shared" si="232"/>
        <v>822440.61399999913</v>
      </c>
      <c r="BO70" s="41"/>
      <c r="BP70" s="43">
        <f>+'OCT-DEC 2021'!BP70+'JUL-SEP 2021'!BP70+'JAN-MAR 2022'!BP70+'APR-JUN 2022'!BP70</f>
        <v>114219.47000000003</v>
      </c>
      <c r="BQ70" s="47">
        <v>1.0361508661458132</v>
      </c>
      <c r="BR70" s="44">
        <f>+'OCT-DEC 2021'!BR70+'JUL-SEP 2021'!BR70+'JAN-MAR 2022'!BR70+'APR-JUN 2022'!BR70</f>
        <v>14747.309999999998</v>
      </c>
      <c r="BS70" s="47">
        <v>1.080898475286747</v>
      </c>
      <c r="BT70" s="44">
        <f t="shared" si="233"/>
        <v>128966.78000000003</v>
      </c>
      <c r="BU70" s="48">
        <v>1.0416681054801755</v>
      </c>
      <c r="BV70" s="46">
        <f>+'OCT-DEC 2021'!BV70+'JUL-SEP 2021'!BV70+'JAN-MAR 2022'!BV70+'APR-JUN 2022'!BV70</f>
        <v>80009.26999999996</v>
      </c>
      <c r="BW70" s="47">
        <f t="shared" si="234"/>
        <v>0.29814711855564441</v>
      </c>
      <c r="BX70" s="44">
        <f>+'OCT-DEC 2021'!BX70+'JUL-SEP 2021'!BX70+'JAN-MAR 2022'!BX70+'APR-JUN 2022'!BX70</f>
        <v>102030.30999999988</v>
      </c>
      <c r="BY70" s="47">
        <f t="shared" si="235"/>
        <v>0.59936034353118028</v>
      </c>
      <c r="BZ70" s="44">
        <f t="shared" si="236"/>
        <v>182039.57999999984</v>
      </c>
      <c r="CA70" s="48">
        <f t="shared" si="237"/>
        <v>0.41505922428161307</v>
      </c>
      <c r="CB70" s="137">
        <f t="shared" si="238"/>
        <v>194228.74</v>
      </c>
      <c r="CC70" s="138">
        <f t="shared" si="239"/>
        <v>116777.61999999988</v>
      </c>
      <c r="CD70" s="139">
        <f t="shared" si="240"/>
        <v>311006.35999999987</v>
      </c>
      <c r="CE70" s="41"/>
      <c r="CF70" s="43">
        <f>+'OCT-DEC 2021'!CF70+'JUL-SEP 2021'!CF70+'JAN-MAR 2022'!CF70+'APR-JUN 2022'!CF70</f>
        <v>982876.4494607579</v>
      </c>
      <c r="CG70" s="47">
        <f t="shared" si="241"/>
        <v>7.848068872552723</v>
      </c>
      <c r="CH70" s="44">
        <f>+'OCT-DEC 2021'!CH70+'JUL-SEP 2021'!CH70+'JAN-MAR 2022'!CH70+'APR-JUN 2022'!CH70</f>
        <v>224052.25763464178</v>
      </c>
      <c r="CI70" s="47">
        <f t="shared" si="242"/>
        <v>10.36942924212717</v>
      </c>
      <c r="CJ70" s="44">
        <f t="shared" si="243"/>
        <v>1206928.7070953997</v>
      </c>
      <c r="CK70" s="48">
        <f t="shared" si="244"/>
        <v>8.2190657298198762</v>
      </c>
      <c r="CL70" s="46">
        <f>+'OCT-DEC 2021'!CL70+'JUL-SEP 2021'!CL70+'JAN-MAR 2022'!CL70+'APR-JUN 2022'!CL70</f>
        <v>419620.49900893867</v>
      </c>
      <c r="CM70" s="47">
        <f t="shared" si="245"/>
        <v>0.78193894802845598</v>
      </c>
      <c r="CN70" s="44">
        <f>+'OCT-DEC 2021'!CN70+'JUL-SEP 2021'!CN70+'JAN-MAR 2022'!CN70+'APR-JUN 2022'!CN70</f>
        <v>570956.67966303614</v>
      </c>
      <c r="CO70" s="47">
        <f t="shared" si="246"/>
        <v>1.777501781257409</v>
      </c>
      <c r="CP70" s="44">
        <f t="shared" si="247"/>
        <v>990577.17867197481</v>
      </c>
      <c r="CQ70" s="48">
        <f t="shared" si="248"/>
        <v>1.1547153462850028</v>
      </c>
      <c r="CR70" s="137">
        <f t="shared" si="249"/>
        <v>1402496.9484696966</v>
      </c>
      <c r="CS70" s="138">
        <f t="shared" si="250"/>
        <v>795008.93729767785</v>
      </c>
      <c r="CT70" s="139">
        <f t="shared" si="251"/>
        <v>2197505.8857673742</v>
      </c>
      <c r="CU70" s="41"/>
      <c r="CV70" s="46">
        <f t="shared" si="252"/>
        <v>-408972.33869422576</v>
      </c>
      <c r="CW70" s="47">
        <f t="shared" si="265"/>
        <v>-0.6016095079769781</v>
      </c>
      <c r="CX70" s="47">
        <f t="shared" si="253"/>
        <v>52947.082591590763</v>
      </c>
      <c r="CY70" s="47">
        <f t="shared" si="254"/>
        <v>0.35195986699631576</v>
      </c>
      <c r="CZ70" s="44">
        <f t="shared" si="255"/>
        <v>-356025.256102635</v>
      </c>
      <c r="DA70" s="48">
        <f t="shared" si="256"/>
        <v>-0.42882622700960094</v>
      </c>
      <c r="DB70" s="46">
        <f t="shared" si="257"/>
        <v>1617380.4727165923</v>
      </c>
      <c r="DC70" s="47">
        <f t="shared" si="258"/>
        <v>0.58188133086601934</v>
      </c>
      <c r="DD70" s="44">
        <f t="shared" si="259"/>
        <v>1290694.7321919645</v>
      </c>
      <c r="DE70" s="47">
        <f t="shared" si="260"/>
        <v>0.84944584222103614</v>
      </c>
      <c r="DF70" s="44">
        <f t="shared" si="261"/>
        <v>2908075.2049085568</v>
      </c>
      <c r="DG70" s="48">
        <f t="shared" si="262"/>
        <v>0.6764497830226095</v>
      </c>
      <c r="DH70" s="174"/>
      <c r="DI70" s="187" t="s">
        <v>70</v>
      </c>
      <c r="DJ70" s="46">
        <f t="shared" si="266"/>
        <v>-356025.256102635</v>
      </c>
      <c r="DK70" s="44">
        <f t="shared" si="263"/>
        <v>2908075.2049085568</v>
      </c>
      <c r="DL70" s="45">
        <f t="shared" si="264"/>
        <v>2552049.9488059217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f>+'APR-JUN 2022'!D71+'JAN-MAR 2022'!D71+'JUL-SEP 2021'!D71+'OCT-DEC 2021'!D71</f>
        <v>0</v>
      </c>
      <c r="E71" s="47">
        <f t="shared" si="195"/>
        <v>0</v>
      </c>
      <c r="F71" s="44">
        <f>+'APR-JUN 2022'!F71+'JAN-MAR 2022'!F71+'JUL-SEP 2021'!F71+'OCT-DEC 2021'!F71</f>
        <v>0</v>
      </c>
      <c r="G71" s="47">
        <f t="shared" si="196"/>
        <v>0</v>
      </c>
      <c r="H71" s="44">
        <f t="shared" si="197"/>
        <v>0</v>
      </c>
      <c r="I71" s="48">
        <f t="shared" si="198"/>
        <v>0</v>
      </c>
      <c r="J71" s="43">
        <f>+'APR-JUN 2022'!J71+'JAN-MAR 2022'!J71+'JUL-SEP 2021'!J71+'OCT-DEC 2021'!J71</f>
        <v>0</v>
      </c>
      <c r="K71" s="47">
        <f t="shared" si="199"/>
        <v>0</v>
      </c>
      <c r="L71" s="44">
        <f>+'APR-JUN 2022'!L71+'JAN-MAR 2022'!L71+'JUL-SEP 2021'!L71+'OCT-DEC 2021'!L71</f>
        <v>0</v>
      </c>
      <c r="M71" s="47">
        <f t="shared" si="200"/>
        <v>0</v>
      </c>
      <c r="N71" s="44">
        <f t="shared" si="201"/>
        <v>0</v>
      </c>
      <c r="O71" s="48">
        <f t="shared" si="202"/>
        <v>0</v>
      </c>
      <c r="P71" s="137">
        <f t="shared" si="203"/>
        <v>0</v>
      </c>
      <c r="Q71" s="138">
        <f t="shared" si="204"/>
        <v>0</v>
      </c>
      <c r="R71" s="139">
        <f t="shared" si="205"/>
        <v>0</v>
      </c>
      <c r="S71" s="39"/>
      <c r="T71" s="43">
        <f>+'APR-JUN 2022'!T71+'JAN-MAR 2022'!T71+'JUL-SEP 2021'!T71+'OCT-DEC 2021'!T71</f>
        <v>0</v>
      </c>
      <c r="U71" s="47">
        <f t="shared" si="206"/>
        <v>0</v>
      </c>
      <c r="V71" s="44">
        <f>+'APR-JUN 2022'!V71+'JAN-MAR 2022'!V71+'JUL-SEP 2021'!V71+'OCT-DEC 2021'!V71</f>
        <v>0</v>
      </c>
      <c r="W71" s="47">
        <f t="shared" si="207"/>
        <v>0</v>
      </c>
      <c r="X71" s="44">
        <f t="shared" si="208"/>
        <v>0</v>
      </c>
      <c r="Y71" s="48">
        <f t="shared" si="209"/>
        <v>0</v>
      </c>
      <c r="Z71" s="46">
        <f>+'APR-JUN 2022'!Z71+'JAN-MAR 2022'!Z71+'JUL-SEP 2021'!Z71+'OCT-DEC 2021'!Z71</f>
        <v>0</v>
      </c>
      <c r="AA71" s="47">
        <f t="shared" si="210"/>
        <v>0</v>
      </c>
      <c r="AB71" s="44">
        <f>+'APR-JUN 2022'!AB71+'JAN-MAR 2022'!AB71+'JUL-SEP 2021'!AB71+'OCT-DEC 2021'!AB71</f>
        <v>0</v>
      </c>
      <c r="AC71" s="47">
        <f t="shared" si="211"/>
        <v>0</v>
      </c>
      <c r="AD71" s="44">
        <f t="shared" si="212"/>
        <v>0</v>
      </c>
      <c r="AE71" s="48">
        <f t="shared" si="213"/>
        <v>0</v>
      </c>
      <c r="AF71" s="137">
        <f t="shared" si="214"/>
        <v>0</v>
      </c>
      <c r="AG71" s="138">
        <f t="shared" si="215"/>
        <v>0</v>
      </c>
      <c r="AH71" s="139">
        <f t="shared" si="216"/>
        <v>0</v>
      </c>
      <c r="AI71" s="41"/>
      <c r="AJ71" s="43">
        <f>+'OCT-DEC 2021'!AJ71+'JUL-SEP 2021'!AJ71+'JAN-MAR 2022'!AJ71+'APR-JUN 2022'!AJ71</f>
        <v>0</v>
      </c>
      <c r="AK71" s="47">
        <f t="shared" si="217"/>
        <v>0</v>
      </c>
      <c r="AL71" s="44">
        <f>+'OCT-DEC 2021'!AL71+'JUL-SEP 2021'!AL71+'JAN-MAR 2022'!AL71+'APR-JUN 2022'!AL71</f>
        <v>0</v>
      </c>
      <c r="AM71" s="47">
        <f t="shared" si="218"/>
        <v>0</v>
      </c>
      <c r="AN71" s="44">
        <f t="shared" si="219"/>
        <v>0</v>
      </c>
      <c r="AO71" s="48">
        <f t="shared" si="220"/>
        <v>0</v>
      </c>
      <c r="AP71" s="46">
        <f>+'OCT-DEC 2021'!AP71+'JUL-SEP 2021'!AP71+'JAN-MAR 2022'!AP71+'APR-JUN 2022'!AP71</f>
        <v>0</v>
      </c>
      <c r="AQ71" s="47">
        <f t="shared" si="221"/>
        <v>0</v>
      </c>
      <c r="AR71" s="44">
        <f>+'OCT-DEC 2021'!AR71+'JUL-SEP 2021'!AR71+'JAN-MAR 2022'!AR71+'APR-JUN 2022'!AR71</f>
        <v>0</v>
      </c>
      <c r="AS71" s="47">
        <f t="shared" si="222"/>
        <v>0</v>
      </c>
      <c r="AT71" s="44">
        <f t="shared" si="223"/>
        <v>0</v>
      </c>
      <c r="AU71" s="48">
        <f t="shared" si="224"/>
        <v>0</v>
      </c>
      <c r="AV71" s="137">
        <f t="shared" si="225"/>
        <v>0</v>
      </c>
      <c r="AW71" s="138">
        <f t="shared" si="226"/>
        <v>0</v>
      </c>
      <c r="AX71" s="139">
        <f t="shared" si="227"/>
        <v>0</v>
      </c>
      <c r="AY71" s="41"/>
      <c r="AZ71" s="43">
        <f>+'OCT-DEC 2021'!AZ71+'JUL-SEP 2021'!AZ71+'JAN-MAR 2022'!AZ71+'APR-JUN 2022'!AZ71</f>
        <v>0</v>
      </c>
      <c r="BA71" s="47">
        <v>0</v>
      </c>
      <c r="BB71" s="44">
        <f>+'OCT-DEC 2021'!BB71+'JUL-SEP 2021'!BB71+'JAN-MAR 2022'!BB71+'APR-JUN 2022'!BB71</f>
        <v>0</v>
      </c>
      <c r="BC71" s="47">
        <v>0</v>
      </c>
      <c r="BD71" s="44">
        <f t="shared" si="228"/>
        <v>0</v>
      </c>
      <c r="BE71" s="48">
        <v>0</v>
      </c>
      <c r="BF71" s="46">
        <f>+'OCT-DEC 2021'!BF71+'JUL-SEP 2021'!BF71+'JAN-MAR 2022'!BF71+'APR-JUN 2022'!BF71</f>
        <v>0</v>
      </c>
      <c r="BG71" s="47">
        <v>0</v>
      </c>
      <c r="BH71" s="44">
        <f>+'OCT-DEC 2021'!BH71+'JUL-SEP 2021'!BH71+'JAN-MAR 2022'!BH71+'APR-JUN 2022'!BH71</f>
        <v>0</v>
      </c>
      <c r="BI71" s="47">
        <v>0</v>
      </c>
      <c r="BJ71" s="44">
        <f t="shared" si="229"/>
        <v>0</v>
      </c>
      <c r="BK71" s="48">
        <v>0</v>
      </c>
      <c r="BL71" s="137">
        <f t="shared" si="230"/>
        <v>0</v>
      </c>
      <c r="BM71" s="138">
        <f t="shared" si="231"/>
        <v>0</v>
      </c>
      <c r="BN71" s="139">
        <f t="shared" si="232"/>
        <v>0</v>
      </c>
      <c r="BO71" s="41"/>
      <c r="BP71" s="43">
        <f>+'OCT-DEC 2021'!BP71+'JUL-SEP 2021'!BP71+'JAN-MAR 2022'!BP71+'APR-JUN 2022'!BP71</f>
        <v>0</v>
      </c>
      <c r="BQ71" s="47">
        <v>0</v>
      </c>
      <c r="BR71" s="44">
        <f>+'OCT-DEC 2021'!BR71+'JUL-SEP 2021'!BR71+'JAN-MAR 2022'!BR71+'APR-JUN 2022'!BR71</f>
        <v>0</v>
      </c>
      <c r="BS71" s="47">
        <v>0</v>
      </c>
      <c r="BT71" s="44">
        <f t="shared" si="233"/>
        <v>0</v>
      </c>
      <c r="BU71" s="48">
        <v>0</v>
      </c>
      <c r="BV71" s="46">
        <f>+'OCT-DEC 2021'!BV71+'JUL-SEP 2021'!BV71+'JAN-MAR 2022'!BV71+'APR-JUN 2022'!BV71</f>
        <v>0</v>
      </c>
      <c r="BW71" s="47">
        <f t="shared" si="234"/>
        <v>0</v>
      </c>
      <c r="BX71" s="44">
        <f>+'OCT-DEC 2021'!BX71+'JUL-SEP 2021'!BX71+'JAN-MAR 2022'!BX71+'APR-JUN 2022'!BX71</f>
        <v>0</v>
      </c>
      <c r="BY71" s="47">
        <f t="shared" si="235"/>
        <v>0</v>
      </c>
      <c r="BZ71" s="44">
        <f t="shared" si="236"/>
        <v>0</v>
      </c>
      <c r="CA71" s="48">
        <f t="shared" si="237"/>
        <v>0</v>
      </c>
      <c r="CB71" s="137">
        <f t="shared" si="238"/>
        <v>0</v>
      </c>
      <c r="CC71" s="138">
        <f t="shared" si="239"/>
        <v>0</v>
      </c>
      <c r="CD71" s="139">
        <f t="shared" si="240"/>
        <v>0</v>
      </c>
      <c r="CE71" s="41"/>
      <c r="CF71" s="43">
        <f>+'OCT-DEC 2021'!CF71+'JUL-SEP 2021'!CF71+'JAN-MAR 2022'!CF71+'APR-JUN 2022'!CF71</f>
        <v>0</v>
      </c>
      <c r="CG71" s="47">
        <f t="shared" si="241"/>
        <v>0</v>
      </c>
      <c r="CH71" s="44">
        <f>+'OCT-DEC 2021'!CH71+'JUL-SEP 2021'!CH71+'JAN-MAR 2022'!CH71+'APR-JUN 2022'!CH71</f>
        <v>0</v>
      </c>
      <c r="CI71" s="47">
        <f t="shared" si="242"/>
        <v>0</v>
      </c>
      <c r="CJ71" s="44">
        <f t="shared" si="243"/>
        <v>0</v>
      </c>
      <c r="CK71" s="48">
        <f t="shared" si="244"/>
        <v>0</v>
      </c>
      <c r="CL71" s="46">
        <f>+'OCT-DEC 2021'!CL71+'JUL-SEP 2021'!CL71+'JAN-MAR 2022'!CL71+'APR-JUN 2022'!CL71</f>
        <v>0</v>
      </c>
      <c r="CM71" s="47">
        <f t="shared" si="245"/>
        <v>0</v>
      </c>
      <c r="CN71" s="44">
        <f>+'OCT-DEC 2021'!CN71+'JUL-SEP 2021'!CN71+'JAN-MAR 2022'!CN71+'APR-JUN 2022'!CN71</f>
        <v>0</v>
      </c>
      <c r="CO71" s="47">
        <f t="shared" si="246"/>
        <v>0</v>
      </c>
      <c r="CP71" s="44">
        <f t="shared" si="247"/>
        <v>0</v>
      </c>
      <c r="CQ71" s="48">
        <f t="shared" si="248"/>
        <v>0</v>
      </c>
      <c r="CR71" s="137">
        <f t="shared" si="249"/>
        <v>0</v>
      </c>
      <c r="CS71" s="138">
        <f t="shared" si="250"/>
        <v>0</v>
      </c>
      <c r="CT71" s="139">
        <f t="shared" si="251"/>
        <v>0</v>
      </c>
      <c r="CU71" s="41"/>
      <c r="CV71" s="46">
        <f t="shared" si="252"/>
        <v>0</v>
      </c>
      <c r="CW71" s="47">
        <f t="shared" si="265"/>
        <v>0</v>
      </c>
      <c r="CX71" s="47">
        <f t="shared" si="253"/>
        <v>0</v>
      </c>
      <c r="CY71" s="47">
        <f t="shared" si="254"/>
        <v>0</v>
      </c>
      <c r="CZ71" s="44">
        <f t="shared" si="255"/>
        <v>0</v>
      </c>
      <c r="DA71" s="48">
        <f t="shared" si="256"/>
        <v>0</v>
      </c>
      <c r="DB71" s="46">
        <f t="shared" si="257"/>
        <v>0</v>
      </c>
      <c r="DC71" s="47">
        <f t="shared" si="258"/>
        <v>0</v>
      </c>
      <c r="DD71" s="44">
        <f t="shared" si="259"/>
        <v>0</v>
      </c>
      <c r="DE71" s="47">
        <f t="shared" si="260"/>
        <v>0</v>
      </c>
      <c r="DF71" s="44">
        <f t="shared" si="261"/>
        <v>0</v>
      </c>
      <c r="DG71" s="48">
        <f t="shared" si="262"/>
        <v>0</v>
      </c>
      <c r="DH71" s="174"/>
      <c r="DI71" s="187" t="s">
        <v>71</v>
      </c>
      <c r="DJ71" s="46">
        <f t="shared" si="266"/>
        <v>0</v>
      </c>
      <c r="DK71" s="44">
        <f t="shared" si="263"/>
        <v>0</v>
      </c>
      <c r="DL71" s="45">
        <f t="shared" si="264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f>+'APR-JUN 2022'!D72+'JAN-MAR 2022'!D72+'JUL-SEP 2021'!D72+'OCT-DEC 2021'!D72</f>
        <v>0</v>
      </c>
      <c r="E72" s="47">
        <f t="shared" si="195"/>
        <v>0</v>
      </c>
      <c r="F72" s="44">
        <f>+'APR-JUN 2022'!F72+'JAN-MAR 2022'!F72+'JUL-SEP 2021'!F72+'OCT-DEC 2021'!F72</f>
        <v>0</v>
      </c>
      <c r="G72" s="47">
        <f t="shared" si="196"/>
        <v>0</v>
      </c>
      <c r="H72" s="44">
        <f t="shared" si="197"/>
        <v>0</v>
      </c>
      <c r="I72" s="48">
        <f t="shared" si="198"/>
        <v>0</v>
      </c>
      <c r="J72" s="43">
        <f>+'APR-JUN 2022'!J72+'JAN-MAR 2022'!J72+'JUL-SEP 2021'!J72+'OCT-DEC 2021'!J72</f>
        <v>0</v>
      </c>
      <c r="K72" s="47">
        <f t="shared" si="199"/>
        <v>0</v>
      </c>
      <c r="L72" s="44">
        <f>+'APR-JUN 2022'!L72+'JAN-MAR 2022'!L72+'JUL-SEP 2021'!L72+'OCT-DEC 2021'!L72</f>
        <v>0</v>
      </c>
      <c r="M72" s="47">
        <f t="shared" si="200"/>
        <v>0</v>
      </c>
      <c r="N72" s="44">
        <f t="shared" si="201"/>
        <v>0</v>
      </c>
      <c r="O72" s="48">
        <f t="shared" si="202"/>
        <v>0</v>
      </c>
      <c r="P72" s="137">
        <f t="shared" si="203"/>
        <v>0</v>
      </c>
      <c r="Q72" s="138">
        <f t="shared" si="204"/>
        <v>0</v>
      </c>
      <c r="R72" s="139">
        <f t="shared" si="205"/>
        <v>0</v>
      </c>
      <c r="S72" s="39"/>
      <c r="T72" s="43">
        <f>+'APR-JUN 2022'!T72+'JAN-MAR 2022'!T72+'JUL-SEP 2021'!T72+'OCT-DEC 2021'!T72</f>
        <v>0</v>
      </c>
      <c r="U72" s="47">
        <f t="shared" si="206"/>
        <v>0</v>
      </c>
      <c r="V72" s="44">
        <f>+'APR-JUN 2022'!V72+'JAN-MAR 2022'!V72+'JUL-SEP 2021'!V72+'OCT-DEC 2021'!V72</f>
        <v>0</v>
      </c>
      <c r="W72" s="47">
        <f t="shared" si="207"/>
        <v>0</v>
      </c>
      <c r="X72" s="44">
        <f t="shared" si="208"/>
        <v>0</v>
      </c>
      <c r="Y72" s="48">
        <f t="shared" si="209"/>
        <v>0</v>
      </c>
      <c r="Z72" s="46">
        <f>+'APR-JUN 2022'!Z72+'JAN-MAR 2022'!Z72+'JUL-SEP 2021'!Z72+'OCT-DEC 2021'!Z72</f>
        <v>0</v>
      </c>
      <c r="AA72" s="47">
        <f t="shared" si="210"/>
        <v>0</v>
      </c>
      <c r="AB72" s="44">
        <f>+'APR-JUN 2022'!AB72+'JAN-MAR 2022'!AB72+'JUL-SEP 2021'!AB72+'OCT-DEC 2021'!AB72</f>
        <v>0</v>
      </c>
      <c r="AC72" s="47">
        <f t="shared" si="211"/>
        <v>0</v>
      </c>
      <c r="AD72" s="44">
        <f t="shared" si="212"/>
        <v>0</v>
      </c>
      <c r="AE72" s="48">
        <f t="shared" si="213"/>
        <v>0</v>
      </c>
      <c r="AF72" s="137">
        <f t="shared" si="214"/>
        <v>0</v>
      </c>
      <c r="AG72" s="138">
        <f t="shared" si="215"/>
        <v>0</v>
      </c>
      <c r="AH72" s="139">
        <f t="shared" si="216"/>
        <v>0</v>
      </c>
      <c r="AI72" s="41"/>
      <c r="AJ72" s="43">
        <f>+'OCT-DEC 2021'!AJ72+'JUL-SEP 2021'!AJ72+'JAN-MAR 2022'!AJ72+'APR-JUN 2022'!AJ72</f>
        <v>0</v>
      </c>
      <c r="AK72" s="47">
        <f t="shared" si="217"/>
        <v>0</v>
      </c>
      <c r="AL72" s="44">
        <f>+'OCT-DEC 2021'!AL72+'JUL-SEP 2021'!AL72+'JAN-MAR 2022'!AL72+'APR-JUN 2022'!AL72</f>
        <v>0</v>
      </c>
      <c r="AM72" s="47">
        <f t="shared" si="218"/>
        <v>0</v>
      </c>
      <c r="AN72" s="44">
        <f t="shared" si="219"/>
        <v>0</v>
      </c>
      <c r="AO72" s="48">
        <f t="shared" si="220"/>
        <v>0</v>
      </c>
      <c r="AP72" s="46">
        <f>+'OCT-DEC 2021'!AP72+'JUL-SEP 2021'!AP72+'JAN-MAR 2022'!AP72+'APR-JUN 2022'!AP72</f>
        <v>0</v>
      </c>
      <c r="AQ72" s="47">
        <f t="shared" si="221"/>
        <v>0</v>
      </c>
      <c r="AR72" s="44">
        <f>+'OCT-DEC 2021'!AR72+'JUL-SEP 2021'!AR72+'JAN-MAR 2022'!AR72+'APR-JUN 2022'!AR72</f>
        <v>0</v>
      </c>
      <c r="AS72" s="47">
        <f t="shared" si="222"/>
        <v>0</v>
      </c>
      <c r="AT72" s="44">
        <f t="shared" si="223"/>
        <v>0</v>
      </c>
      <c r="AU72" s="48">
        <f t="shared" si="224"/>
        <v>0</v>
      </c>
      <c r="AV72" s="137">
        <f t="shared" si="225"/>
        <v>0</v>
      </c>
      <c r="AW72" s="138">
        <f t="shared" si="226"/>
        <v>0</v>
      </c>
      <c r="AX72" s="139">
        <f t="shared" si="227"/>
        <v>0</v>
      </c>
      <c r="AY72" s="41"/>
      <c r="AZ72" s="43">
        <f>+'OCT-DEC 2021'!AZ72+'JUL-SEP 2021'!AZ72+'JAN-MAR 2022'!AZ72+'APR-JUN 2022'!AZ72</f>
        <v>2255030.4735379391</v>
      </c>
      <c r="BA72" s="47">
        <v>11.534737866281096</v>
      </c>
      <c r="BB72" s="44">
        <f>+'OCT-DEC 2021'!BB72+'JUL-SEP 2021'!BB72+'JAN-MAR 2022'!BB72+'APR-JUN 2022'!BB72</f>
        <v>438564.83646206197</v>
      </c>
      <c r="BC72" s="47">
        <v>10.843811031603831</v>
      </c>
      <c r="BD72" s="44">
        <f t="shared" si="228"/>
        <v>2693595.310000001</v>
      </c>
      <c r="BE72" s="48">
        <v>11.440481248885627</v>
      </c>
      <c r="BF72" s="46">
        <f>+'OCT-DEC 2021'!BF72+'JUL-SEP 2021'!BF72+'JAN-MAR 2022'!BF72+'APR-JUN 2022'!BF72</f>
        <v>0</v>
      </c>
      <c r="BG72" s="47">
        <v>0</v>
      </c>
      <c r="BH72" s="44">
        <f>+'OCT-DEC 2021'!BH72+'JUL-SEP 2021'!BH72+'JAN-MAR 2022'!BH72+'APR-JUN 2022'!BH72</f>
        <v>0</v>
      </c>
      <c r="BI72" s="47">
        <v>0</v>
      </c>
      <c r="BJ72" s="44">
        <f t="shared" si="229"/>
        <v>0</v>
      </c>
      <c r="BK72" s="48">
        <v>0</v>
      </c>
      <c r="BL72" s="137">
        <f t="shared" si="230"/>
        <v>2255030.4735379391</v>
      </c>
      <c r="BM72" s="138">
        <f t="shared" si="231"/>
        <v>438564.83646206197</v>
      </c>
      <c r="BN72" s="139">
        <f t="shared" si="232"/>
        <v>2693595.310000001</v>
      </c>
      <c r="BO72" s="41"/>
      <c r="BP72" s="43">
        <f>+'OCT-DEC 2021'!BP72+'JUL-SEP 2021'!BP72+'JAN-MAR 2022'!BP72+'APR-JUN 2022'!BP72</f>
        <v>0</v>
      </c>
      <c r="BQ72" s="47">
        <v>0</v>
      </c>
      <c r="BR72" s="44">
        <f>+'OCT-DEC 2021'!BR72+'JUL-SEP 2021'!BR72+'JAN-MAR 2022'!BR72+'APR-JUN 2022'!BR72</f>
        <v>0</v>
      </c>
      <c r="BS72" s="47">
        <v>0</v>
      </c>
      <c r="BT72" s="44">
        <f t="shared" si="233"/>
        <v>0</v>
      </c>
      <c r="BU72" s="48">
        <v>0</v>
      </c>
      <c r="BV72" s="46">
        <f>+'OCT-DEC 2021'!BV72+'JUL-SEP 2021'!BV72+'JAN-MAR 2022'!BV72+'APR-JUN 2022'!BV72</f>
        <v>0</v>
      </c>
      <c r="BW72" s="47">
        <f t="shared" si="234"/>
        <v>0</v>
      </c>
      <c r="BX72" s="44">
        <f>+'OCT-DEC 2021'!BX72+'JUL-SEP 2021'!BX72+'JAN-MAR 2022'!BX72+'APR-JUN 2022'!BX72</f>
        <v>0</v>
      </c>
      <c r="BY72" s="47">
        <f t="shared" si="235"/>
        <v>0</v>
      </c>
      <c r="BZ72" s="44">
        <f t="shared" si="236"/>
        <v>0</v>
      </c>
      <c r="CA72" s="48">
        <f t="shared" si="237"/>
        <v>0</v>
      </c>
      <c r="CB72" s="137">
        <f t="shared" si="238"/>
        <v>0</v>
      </c>
      <c r="CC72" s="138">
        <f t="shared" si="239"/>
        <v>0</v>
      </c>
      <c r="CD72" s="139">
        <f t="shared" si="240"/>
        <v>0</v>
      </c>
      <c r="CE72" s="41"/>
      <c r="CF72" s="43">
        <f>+'OCT-DEC 2021'!CF72+'JUL-SEP 2021'!CF72+'JAN-MAR 2022'!CF72+'APR-JUN 2022'!CF72</f>
        <v>0</v>
      </c>
      <c r="CG72" s="47">
        <f t="shared" si="241"/>
        <v>0</v>
      </c>
      <c r="CH72" s="44">
        <f>+'OCT-DEC 2021'!CH72+'JUL-SEP 2021'!CH72+'JAN-MAR 2022'!CH72+'APR-JUN 2022'!CH72</f>
        <v>0</v>
      </c>
      <c r="CI72" s="47">
        <f t="shared" si="242"/>
        <v>0</v>
      </c>
      <c r="CJ72" s="44">
        <f t="shared" si="243"/>
        <v>0</v>
      </c>
      <c r="CK72" s="48">
        <f t="shared" si="244"/>
        <v>0</v>
      </c>
      <c r="CL72" s="46">
        <f>+'OCT-DEC 2021'!CL72+'JUL-SEP 2021'!CL72+'JAN-MAR 2022'!CL72+'APR-JUN 2022'!CL72</f>
        <v>0</v>
      </c>
      <c r="CM72" s="47">
        <f t="shared" si="245"/>
        <v>0</v>
      </c>
      <c r="CN72" s="44">
        <f>+'OCT-DEC 2021'!CN72+'JUL-SEP 2021'!CN72+'JAN-MAR 2022'!CN72+'APR-JUN 2022'!CN72</f>
        <v>0</v>
      </c>
      <c r="CO72" s="47">
        <f t="shared" si="246"/>
        <v>0</v>
      </c>
      <c r="CP72" s="44">
        <f t="shared" si="247"/>
        <v>0</v>
      </c>
      <c r="CQ72" s="48">
        <f t="shared" si="248"/>
        <v>0</v>
      </c>
      <c r="CR72" s="137">
        <f t="shared" si="249"/>
        <v>0</v>
      </c>
      <c r="CS72" s="138">
        <f t="shared" si="250"/>
        <v>0</v>
      </c>
      <c r="CT72" s="139">
        <f t="shared" si="251"/>
        <v>0</v>
      </c>
      <c r="CU72" s="41"/>
      <c r="CV72" s="46">
        <f t="shared" si="252"/>
        <v>2255030.4735379391</v>
      </c>
      <c r="CW72" s="47">
        <f t="shared" si="265"/>
        <v>3.3172115698332578</v>
      </c>
      <c r="CX72" s="47">
        <f t="shared" si="253"/>
        <v>438564.83646206197</v>
      </c>
      <c r="CY72" s="47">
        <f t="shared" si="254"/>
        <v>2.91531117400912</v>
      </c>
      <c r="CZ72" s="44">
        <f t="shared" si="255"/>
        <v>2693595.310000001</v>
      </c>
      <c r="DA72" s="48">
        <f t="shared" si="256"/>
        <v>3.2443886889447779</v>
      </c>
      <c r="DB72" s="46">
        <f t="shared" si="257"/>
        <v>0</v>
      </c>
      <c r="DC72" s="47">
        <f t="shared" si="258"/>
        <v>0</v>
      </c>
      <c r="DD72" s="44">
        <f t="shared" si="259"/>
        <v>0</v>
      </c>
      <c r="DE72" s="47">
        <f t="shared" si="260"/>
        <v>0</v>
      </c>
      <c r="DF72" s="44">
        <f t="shared" si="261"/>
        <v>0</v>
      </c>
      <c r="DG72" s="48">
        <f t="shared" si="262"/>
        <v>0</v>
      </c>
      <c r="DH72" s="174"/>
      <c r="DI72" s="187" t="s">
        <v>72</v>
      </c>
      <c r="DJ72" s="46">
        <f t="shared" si="266"/>
        <v>2693595.310000001</v>
      </c>
      <c r="DK72" s="44">
        <f t="shared" si="263"/>
        <v>0</v>
      </c>
      <c r="DL72" s="45">
        <f t="shared" si="264"/>
        <v>2693595.310000001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f>SUM(D66:D72)</f>
        <v>4875709.3785512336</v>
      </c>
      <c r="E73" s="55">
        <f t="shared" si="195"/>
        <v>46.174988432373979</v>
      </c>
      <c r="F73" s="52">
        <f>SUM(F66:F72)</f>
        <v>0</v>
      </c>
      <c r="G73" s="55">
        <f t="shared" si="196"/>
        <v>0</v>
      </c>
      <c r="H73" s="52">
        <f>SUM(H66:H72)</f>
        <v>4875709.3785512336</v>
      </c>
      <c r="I73" s="56">
        <f t="shared" si="198"/>
        <v>37.887243597414198</v>
      </c>
      <c r="J73" s="51">
        <f>SUM(J66:J72)</f>
        <v>1736298.6134069581</v>
      </c>
      <c r="K73" s="55">
        <f t="shared" si="199"/>
        <v>5.6795053314937807</v>
      </c>
      <c r="L73" s="52">
        <f>SUM(L66:L72)</f>
        <v>0</v>
      </c>
      <c r="M73" s="55">
        <f t="shared" si="200"/>
        <v>0</v>
      </c>
      <c r="N73" s="52">
        <f>SUM(N66:N72)</f>
        <v>1736298.6134069581</v>
      </c>
      <c r="O73" s="56">
        <f t="shared" si="202"/>
        <v>3.0516147637021498</v>
      </c>
      <c r="P73" s="143">
        <f>SUM(P66:P72)</f>
        <v>6612007.9919581907</v>
      </c>
      <c r="Q73" s="144">
        <f>SUM(Q66:Q72)</f>
        <v>0</v>
      </c>
      <c r="R73" s="145">
        <f t="shared" si="205"/>
        <v>6612007.9919581907</v>
      </c>
      <c r="S73" s="39"/>
      <c r="T73" s="51">
        <f>SUM(T66:T72)</f>
        <v>10336961.905891122</v>
      </c>
      <c r="U73" s="243">
        <f t="shared" si="206"/>
        <v>54.560416268908433</v>
      </c>
      <c r="V73" s="52">
        <f>SUM(V66:V72)</f>
        <v>2742066.8778592739</v>
      </c>
      <c r="W73" s="243">
        <f t="shared" si="207"/>
        <v>59.772574994207609</v>
      </c>
      <c r="X73" s="52">
        <f>SUM(X66:X72)</f>
        <v>13079028.783750398</v>
      </c>
      <c r="Y73" s="56">
        <f t="shared" si="209"/>
        <v>55.57645212230446</v>
      </c>
      <c r="Z73" s="54">
        <f>SUM(Z66:Z72)</f>
        <v>6560948.1606340855</v>
      </c>
      <c r="AA73" s="243">
        <f t="shared" si="210"/>
        <v>6.9252875380087247</v>
      </c>
      <c r="AB73" s="52">
        <f>SUM(AB66:AB72)</f>
        <v>2871316.1292200666</v>
      </c>
      <c r="AC73" s="55">
        <f t="shared" si="211"/>
        <v>7.9673795984840243</v>
      </c>
      <c r="AD73" s="52">
        <f>SUM(AD66:AD72)</f>
        <v>9432264.2898541521</v>
      </c>
      <c r="AE73" s="56">
        <f t="shared" si="213"/>
        <v>7.2124574199014146</v>
      </c>
      <c r="AF73" s="143">
        <f>SUM(AF66:AF72)</f>
        <v>16897910.06652521</v>
      </c>
      <c r="AG73" s="144">
        <f>SUM(AG66:AG72)</f>
        <v>5613383.0070793405</v>
      </c>
      <c r="AH73" s="145">
        <f t="shared" si="216"/>
        <v>22511293.07360455</v>
      </c>
      <c r="AI73" s="41"/>
      <c r="AJ73" s="51">
        <f>SUM(AJ66:AJ72)</f>
        <v>3376131.2544198334</v>
      </c>
      <c r="AK73" s="55">
        <f t="shared" si="217"/>
        <v>53.55538157391868</v>
      </c>
      <c r="AL73" s="52">
        <f>SUM(AL66:AL72)</f>
        <v>903567.98318007484</v>
      </c>
      <c r="AM73" s="55">
        <f t="shared" si="218"/>
        <v>52.030863939886835</v>
      </c>
      <c r="AN73" s="52">
        <f>SUM(AN66:AN72)</f>
        <v>4279699.2375999074</v>
      </c>
      <c r="AO73" s="56">
        <f t="shared" si="220"/>
        <v>53.226117921546994</v>
      </c>
      <c r="AP73" s="54">
        <f>SUM(AP66:AP72)</f>
        <v>513515.57840498036</v>
      </c>
      <c r="AQ73" s="47">
        <f t="shared" si="221"/>
        <v>3.6306761860672547</v>
      </c>
      <c r="AR73" s="52">
        <f>SUM(AR66:AR72)</f>
        <v>811831.07262836513</v>
      </c>
      <c r="AS73" s="55">
        <f t="shared" si="222"/>
        <v>5.893125477307219</v>
      </c>
      <c r="AT73" s="52">
        <f>SUM(AT66:AT72)</f>
        <v>1325346.6510333454</v>
      </c>
      <c r="AU73" s="56">
        <f t="shared" si="224"/>
        <v>4.7469945989152658</v>
      </c>
      <c r="AV73" s="143">
        <f>SUM(AV66:AV72)</f>
        <v>3889646.8328248137</v>
      </c>
      <c r="AW73" s="144">
        <f>SUM(AW66:AW72)</f>
        <v>1715399.0558084403</v>
      </c>
      <c r="AX73" s="145">
        <f t="shared" si="227"/>
        <v>5605045.888633254</v>
      </c>
      <c r="AY73" s="41"/>
      <c r="AZ73" s="51">
        <f>SUM(AZ66:AZ72)</f>
        <v>5276663.867694811</v>
      </c>
      <c r="BA73" s="55">
        <v>50.197656508200716</v>
      </c>
      <c r="BB73" s="52">
        <f>SUM(BB66:BB72)</f>
        <v>1026220.8220051867</v>
      </c>
      <c r="BC73" s="55">
        <v>47.190834132044742</v>
      </c>
      <c r="BD73" s="44">
        <f>SUM(BD66:BD72)</f>
        <v>6302884.6896999981</v>
      </c>
      <c r="BE73" s="56">
        <v>49.787464151990015</v>
      </c>
      <c r="BF73" s="54">
        <f>SUM(BF66:BF72)</f>
        <v>2622438.5002220785</v>
      </c>
      <c r="BG73" s="55">
        <v>4.3774178890557192</v>
      </c>
      <c r="BH73" s="52">
        <f>SUM(BH66:BH72)</f>
        <v>2051170.49967792</v>
      </c>
      <c r="BI73" s="55">
        <v>7.9584714389355078</v>
      </c>
      <c r="BJ73" s="52">
        <f>SUM(BJ66:BJ72)</f>
        <v>4673608.9998999983</v>
      </c>
      <c r="BK73" s="56">
        <v>5.3728180642937176</v>
      </c>
      <c r="BL73" s="143">
        <f>SUM(BL66:BL72)</f>
        <v>7899102.3679168895</v>
      </c>
      <c r="BM73" s="144">
        <f>SUM(BM66:BM72)</f>
        <v>3077391.3216831069</v>
      </c>
      <c r="BN73" s="145">
        <f t="shared" si="232"/>
        <v>10976493.689599996</v>
      </c>
      <c r="BO73" s="41"/>
      <c r="BP73" s="51">
        <f>SUM(BP66:BP72)</f>
        <v>6647326.8099999996</v>
      </c>
      <c r="BQ73" s="55">
        <v>61.609082999701997</v>
      </c>
      <c r="BR73" s="52">
        <f>SUM(BR66:BR72)</f>
        <v>824850.9700000002</v>
      </c>
      <c r="BS73" s="55">
        <v>64.115625316688934</v>
      </c>
      <c r="BT73" s="52">
        <f>SUM(BT66:BT72)</f>
        <v>7472177.7800000003</v>
      </c>
      <c r="BU73" s="56">
        <v>61.918131776385657</v>
      </c>
      <c r="BV73" s="54">
        <f>SUM(BV66:BV72)</f>
        <v>846493.21000000043</v>
      </c>
      <c r="BW73" s="55">
        <f t="shared" si="234"/>
        <v>3.1543783793855171</v>
      </c>
      <c r="BX73" s="52">
        <f>SUM(BX66:BX72)</f>
        <v>1014517.9799999997</v>
      </c>
      <c r="BY73" s="55">
        <f t="shared" si="235"/>
        <v>5.9596196954744096</v>
      </c>
      <c r="BZ73" s="52">
        <f>SUM(BZ66:BZ72)</f>
        <v>1861011.1900000002</v>
      </c>
      <c r="CA73" s="56">
        <f t="shared" si="237"/>
        <v>4.2431973359903514</v>
      </c>
      <c r="CB73" s="143">
        <f>SUM(CB66:CB72)</f>
        <v>7493820.0200000014</v>
      </c>
      <c r="CC73" s="144">
        <f>SUM(CC66:CC72)</f>
        <v>1839368.9499999995</v>
      </c>
      <c r="CD73" s="145">
        <f t="shared" si="240"/>
        <v>9333188.9700000007</v>
      </c>
      <c r="CE73" s="41"/>
      <c r="CF73" s="51">
        <f>SUM(CF66:CF72)</f>
        <v>4837700.1332092993</v>
      </c>
      <c r="CG73" s="55">
        <f t="shared" si="241"/>
        <v>38.628053252282051</v>
      </c>
      <c r="CH73" s="52">
        <f>SUM(CH66:CH72)</f>
        <v>1101737.1790376985</v>
      </c>
      <c r="CI73" s="55">
        <f t="shared" si="242"/>
        <v>50.989826400596961</v>
      </c>
      <c r="CJ73" s="52">
        <f>SUM(CJ66:CJ72)</f>
        <v>5939437.3122469978</v>
      </c>
      <c r="CK73" s="56">
        <f t="shared" si="244"/>
        <v>40.446983637488493</v>
      </c>
      <c r="CL73" s="54">
        <f>SUM(CL66:CL72)</f>
        <v>2711393.2942409161</v>
      </c>
      <c r="CM73" s="55">
        <f t="shared" si="245"/>
        <v>5.052527284051938</v>
      </c>
      <c r="CN73" s="52">
        <f>SUM(CN66:CN72)</f>
        <v>3663091.9199438556</v>
      </c>
      <c r="CO73" s="55">
        <f t="shared" si="246"/>
        <v>11.40393421170331</v>
      </c>
      <c r="CP73" s="52">
        <f>SUM(CP66:CP72)</f>
        <v>6374485.2141847713</v>
      </c>
      <c r="CQ73" s="56">
        <f t="shared" si="248"/>
        <v>7.4307343839217062</v>
      </c>
      <c r="CR73" s="143">
        <f>SUM(CR66:CR72)</f>
        <v>7549093.4274502154</v>
      </c>
      <c r="CS73" s="144">
        <f>SUM(CS66:CS72)</f>
        <v>4764829.0989815537</v>
      </c>
      <c r="CT73" s="145">
        <f t="shared" si="251"/>
        <v>12313922.526431769</v>
      </c>
      <c r="CU73" s="41"/>
      <c r="CV73" s="54">
        <f>SUM(CV66:CV72)</f>
        <v>35350493.349766299</v>
      </c>
      <c r="CW73" s="55">
        <f t="shared" si="265"/>
        <v>52.001543622237669</v>
      </c>
      <c r="CX73" s="55">
        <f>SUM(CX66:CX72)</f>
        <v>6598443.8320822343</v>
      </c>
      <c r="CY73" s="55">
        <f t="shared" si="254"/>
        <v>43.862424516118153</v>
      </c>
      <c r="CZ73" s="52">
        <f t="shared" si="255"/>
        <v>41948937.181848533</v>
      </c>
      <c r="DA73" s="56">
        <f t="shared" si="256"/>
        <v>50.526765026942506</v>
      </c>
      <c r="DB73" s="54">
        <f>SUM(DB66:DB72)</f>
        <v>14991087.35690902</v>
      </c>
      <c r="DC73" s="55">
        <f t="shared" si="258"/>
        <v>5.3933097434492661</v>
      </c>
      <c r="DD73" s="52">
        <f>SUM(DD66:DD72)</f>
        <v>10411927.601470208</v>
      </c>
      <c r="DE73" s="55">
        <f t="shared" si="260"/>
        <v>6.8524093187822004</v>
      </c>
      <c r="DF73" s="52">
        <f>SUM(DF66:DF72)</f>
        <v>25403014.958379228</v>
      </c>
      <c r="DG73" s="56">
        <f t="shared" si="262"/>
        <v>5.9090163582121225</v>
      </c>
      <c r="DH73" s="175"/>
      <c r="DI73" s="187" t="s">
        <v>175</v>
      </c>
      <c r="DJ73" s="54">
        <f t="shared" ref="DJ73:DK73" si="267">SUM(DJ66:DJ72)</f>
        <v>41948937.181848533</v>
      </c>
      <c r="DK73" s="52">
        <f t="shared" si="267"/>
        <v>25403014.958379228</v>
      </c>
      <c r="DL73" s="53">
        <f>SUM(DL66:DL72)</f>
        <v>67351952.14022775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3"/>
      <c r="K74" s="47"/>
      <c r="L74" s="47"/>
      <c r="M74" s="47"/>
      <c r="N74" s="47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f>+'APR-JUN 2022'!D75+'JAN-MAR 2022'!D75+'JUL-SEP 2021'!D75+'OCT-DEC 2021'!D75</f>
        <v>1309355.2434519159</v>
      </c>
      <c r="E75" s="47">
        <f t="shared" ref="E75:E96" si="268">+D75/$D$111</f>
        <v>12.400136785475375</v>
      </c>
      <c r="F75" s="44">
        <f>+'APR-JUN 2022'!F75+'JAN-MAR 2022'!F75+'JUL-SEP 2021'!F75+'OCT-DEC 2021'!F75</f>
        <v>298270.93824008427</v>
      </c>
      <c r="G75" s="47">
        <f t="shared" ref="G75:G96" si="269">+F75/$F$111</f>
        <v>12.913279861463515</v>
      </c>
      <c r="H75" s="44">
        <f t="shared" ref="H75:H94" si="270">+D75+F75</f>
        <v>1607626.1816920002</v>
      </c>
      <c r="I75" s="48">
        <f t="shared" ref="I75:I96" si="271">+H75/$H$111</f>
        <v>12.492238570922373</v>
      </c>
      <c r="J75" s="43">
        <f>+'APR-JUN 2022'!J75+'JAN-MAR 2022'!J75+'JUL-SEP 2021'!J75+'OCT-DEC 2021'!J75</f>
        <v>1141204.2876729383</v>
      </c>
      <c r="K75" s="47">
        <f t="shared" ref="K75:K96" si="272">+J75/$J$111</f>
        <v>3.7329269205854456</v>
      </c>
      <c r="L75" s="44">
        <f>+'APR-JUN 2022'!L75+'JAN-MAR 2022'!L75+'JUL-SEP 2021'!L75+'OCT-DEC 2021'!L75</f>
        <v>1783757.6875850619</v>
      </c>
      <c r="M75" s="47">
        <f t="shared" ref="M75:M96" si="273">+L75/$L$111</f>
        <v>6.7755473121469771</v>
      </c>
      <c r="N75" s="44">
        <f t="shared" ref="N75:N94" si="274">+J75+L75</f>
        <v>2924961.9752580002</v>
      </c>
      <c r="O75" s="48">
        <f t="shared" ref="O75:O96" si="275">+N75/$N$111</f>
        <v>5.1407385100944332</v>
      </c>
      <c r="P75" s="137">
        <f t="shared" ref="P75:P94" si="276">+D75+J75</f>
        <v>2450559.5311248545</v>
      </c>
      <c r="Q75" s="138">
        <f t="shared" ref="Q75:Q94" si="277">+F75+L75</f>
        <v>2082028.6258251462</v>
      </c>
      <c r="R75" s="139">
        <f t="shared" ref="R75:R94" si="278">+P75+Q75</f>
        <v>4532588.1569500007</v>
      </c>
      <c r="S75" s="39"/>
      <c r="T75" s="43">
        <f>+'APR-JUN 2022'!T75+'JAN-MAR 2022'!T75+'JUL-SEP 2021'!T75+'OCT-DEC 2021'!T75</f>
        <v>350744.74632770522</v>
      </c>
      <c r="U75" s="47">
        <f t="shared" ref="U75:U96" si="279">+T75/$T$111</f>
        <v>1.8512963033041725</v>
      </c>
      <c r="V75" s="44">
        <f>+'APR-JUN 2022'!V75+'JAN-MAR 2022'!V75+'JUL-SEP 2021'!V75+'OCT-DEC 2021'!V75</f>
        <v>72186.442345244985</v>
      </c>
      <c r="W75" s="47">
        <f t="shared" ref="W75:W96" si="280">+V75/$V$111</f>
        <v>1.5735464271443049</v>
      </c>
      <c r="X75" s="44">
        <f t="shared" ref="X75:X94" si="281">+T75+V75</f>
        <v>422931.1886729502</v>
      </c>
      <c r="Y75" s="48">
        <f t="shared" ref="Y75:Y96" si="282">+X75/$X$111</f>
        <v>1.7971529344376511</v>
      </c>
      <c r="Z75" s="46">
        <f>+'APR-JUN 2022'!Z75+'JAN-MAR 2022'!Z75+'JUL-SEP 2021'!Z75+'OCT-DEC 2021'!Z75</f>
        <v>161978.31211272767</v>
      </c>
      <c r="AA75" s="47">
        <f t="shared" ref="AA75:AA96" si="283">+Z75/$Z$111</f>
        <v>0.17097321284025341</v>
      </c>
      <c r="AB75" s="44">
        <f>+'APR-JUN 2022'!AB75+'JAN-MAR 2022'!AB75+'JUL-SEP 2021'!AB75+'OCT-DEC 2021'!AB75</f>
        <v>341422.66400068335</v>
      </c>
      <c r="AC75" s="47">
        <f t="shared" ref="AC75:AC95" si="284">+AB75/$AB$111</f>
        <v>0.94738574409708354</v>
      </c>
      <c r="AD75" s="44">
        <f t="shared" ref="AD75:AD94" si="285">+Z75+AB75</f>
        <v>503400.97611341102</v>
      </c>
      <c r="AE75" s="48">
        <f t="shared" ref="AE75:AE96" si="286">+AD75/$AD$111</f>
        <v>0.38492964083504566</v>
      </c>
      <c r="AF75" s="137">
        <f t="shared" ref="AF75:AF94" si="287">+T75+Z75</f>
        <v>512723.05844043288</v>
      </c>
      <c r="AG75" s="138">
        <f t="shared" ref="AG75:AG94" si="288">+V75+AB75</f>
        <v>413609.10634592833</v>
      </c>
      <c r="AH75" s="139">
        <f t="shared" ref="AH75:AH94" si="289">+AF75+AG75</f>
        <v>926332.16478636116</v>
      </c>
      <c r="AI75" s="41"/>
      <c r="AJ75" s="43">
        <f>+'OCT-DEC 2021'!AJ75+'JUL-SEP 2021'!AJ75+'JAN-MAR 2022'!AJ75+'APR-JUN 2022'!AJ75</f>
        <v>172736.65150619639</v>
      </c>
      <c r="AK75" s="47">
        <f t="shared" ref="AK75:AK96" si="290">+AJ75/$AJ$111</f>
        <v>2.7401118576490542</v>
      </c>
      <c r="AL75" s="44">
        <f>+'OCT-DEC 2021'!AL75+'JUL-SEP 2021'!AL75+'JAN-MAR 2022'!AL75+'APR-JUN 2022'!AL75</f>
        <v>40589.608582354456</v>
      </c>
      <c r="AM75" s="47">
        <f t="shared" ref="AM75:AM96" si="291">+AL75/$AL$111</f>
        <v>2.3373032697428573</v>
      </c>
      <c r="AN75" s="44">
        <f>+AJ75+AL75</f>
        <v>213326.26008855086</v>
      </c>
      <c r="AO75" s="48">
        <f t="shared" ref="AO75:AO96" si="292">+AN75/$AN$111</f>
        <v>2.653113699084034</v>
      </c>
      <c r="AP75" s="46">
        <f>+'OCT-DEC 2021'!AP75+'JUL-SEP 2021'!AP75+'JAN-MAR 2022'!AP75+'APR-JUN 2022'!AP75</f>
        <v>82700.733084943829</v>
      </c>
      <c r="AQ75" s="47">
        <f t="shared" ref="AQ75:AQ96" si="293">+AP75/$AP$111</f>
        <v>0.58471367726455292</v>
      </c>
      <c r="AR75" s="44">
        <f>+'OCT-DEC 2021'!AR75+'JUL-SEP 2021'!AR75+'JAN-MAR 2022'!AR75+'APR-JUN 2022'!AR75</f>
        <v>126913.54500668697</v>
      </c>
      <c r="AS75" s="47">
        <f t="shared" ref="AS75:AS96" si="294">+AR75/$AR$111</f>
        <v>0.92127225812242375</v>
      </c>
      <c r="AT75" s="44">
        <f>+AP75+AR75</f>
        <v>209614.27809163078</v>
      </c>
      <c r="AU75" s="48">
        <f t="shared" ref="AU75:AU96" si="295">+AT75/$AT$111</f>
        <v>0.75077553874730307</v>
      </c>
      <c r="AV75" s="137">
        <f t="shared" ref="AV75:AV94" si="296">+AJ75+AP75</f>
        <v>255437.3845911402</v>
      </c>
      <c r="AW75" s="138">
        <f t="shared" ref="AW75:AW94" si="297">+AL75+AR75</f>
        <v>167503.15358904144</v>
      </c>
      <c r="AX75" s="139">
        <f t="shared" ref="AX75:AX94" si="298">+AV75+AW75</f>
        <v>422940.53818018164</v>
      </c>
      <c r="AY75" s="41"/>
      <c r="AZ75" s="43">
        <f>+'OCT-DEC 2021'!AZ75+'JUL-SEP 2021'!AZ75+'JAN-MAR 2022'!AZ75+'APR-JUN 2022'!AZ75</f>
        <v>3337017.5801071525</v>
      </c>
      <c r="BA75" s="47">
        <v>20.869548842884097</v>
      </c>
      <c r="BB75" s="47">
        <f>+'OCT-DEC 2021'!BB75+'JUL-SEP 2021'!BB75+'JAN-MAR 2022'!BB75+'APR-JUN 2022'!BB75</f>
        <v>648992.81249828218</v>
      </c>
      <c r="BC75" s="47">
        <v>19.619470038292636</v>
      </c>
      <c r="BD75" s="44">
        <f>+AZ75+BB75</f>
        <v>3986010.3926054346</v>
      </c>
      <c r="BE75" s="48">
        <v>20.699012407353116</v>
      </c>
      <c r="BF75" s="46">
        <f>+'OCT-DEC 2021'!BF75+'JUL-SEP 2021'!BF75+'JAN-MAR 2022'!BF75+'APR-JUN 2022'!BF75</f>
        <v>697492.48247712106</v>
      </c>
      <c r="BG75" s="47">
        <v>0.97547624969955071</v>
      </c>
      <c r="BH75" s="44">
        <f>+'OCT-DEC 2021'!BH75+'JUL-SEP 2021'!BH75+'JAN-MAR 2022'!BH75+'APR-JUN 2022'!BH75</f>
        <v>545551.78460163483</v>
      </c>
      <c r="BI75" s="47">
        <v>1.7734884055742892</v>
      </c>
      <c r="BJ75" s="44">
        <f>+BF75+BH75</f>
        <v>1243044.2670787559</v>
      </c>
      <c r="BK75" s="48">
        <v>1.1972940551960456</v>
      </c>
      <c r="BL75" s="137">
        <f t="shared" ref="BL75:BL94" si="299">+AZ75+BF75</f>
        <v>4034510.0625842735</v>
      </c>
      <c r="BM75" s="138">
        <f t="shared" ref="BM75:BM94" si="300">+BB75+BH75</f>
        <v>1194544.597099917</v>
      </c>
      <c r="BN75" s="139">
        <f t="shared" ref="BN75:BN94" si="301">+BL75+BM75</f>
        <v>5229054.6596841905</v>
      </c>
      <c r="BO75" s="41"/>
      <c r="BP75" s="43">
        <f>+'OCT-DEC 2021'!BP75+'JUL-SEP 2021'!BP75+'JAN-MAR 2022'!BP75+'APR-JUN 2022'!BP75</f>
        <v>0</v>
      </c>
      <c r="BQ75" s="47">
        <v>0</v>
      </c>
      <c r="BR75" s="47">
        <f>+'OCT-DEC 2021'!BR75+'JUL-SEP 2021'!BR75+'JAN-MAR 2022'!BR75+'APR-JUN 2022'!BR75</f>
        <v>0</v>
      </c>
      <c r="BS75" s="47">
        <v>0</v>
      </c>
      <c r="BT75" s="44">
        <f>+BP75+BR75</f>
        <v>0</v>
      </c>
      <c r="BU75" s="48">
        <v>0</v>
      </c>
      <c r="BV75" s="46">
        <f>+'OCT-DEC 2021'!BV75+'JUL-SEP 2021'!BV75+'JAN-MAR 2022'!BV75+'APR-JUN 2022'!BV75</f>
        <v>0</v>
      </c>
      <c r="BW75" s="47">
        <f t="shared" ref="BW75:BW96" si="302">+BV75/$BV$111</f>
        <v>0</v>
      </c>
      <c r="BX75" s="44">
        <f>+'OCT-DEC 2021'!BX75+'JUL-SEP 2021'!BX75+'JAN-MAR 2022'!BX75+'APR-JUN 2022'!BX75</f>
        <v>0</v>
      </c>
      <c r="BY75" s="47">
        <f t="shared" ref="BY75:BY96" si="303">+BX75/$BX$111</f>
        <v>0</v>
      </c>
      <c r="BZ75" s="44">
        <f>+BV75+BX75</f>
        <v>0</v>
      </c>
      <c r="CA75" s="48">
        <f t="shared" ref="CA75:CA96" si="304">+BZ75/$BZ$111</f>
        <v>0</v>
      </c>
      <c r="CB75" s="137">
        <f t="shared" ref="CB75:CB94" si="305">+BP75+BV75</f>
        <v>0</v>
      </c>
      <c r="CC75" s="138">
        <f t="shared" ref="CC75:CC94" si="306">+BR75+BX75</f>
        <v>0</v>
      </c>
      <c r="CD75" s="139">
        <f t="shared" ref="CD75:CD94" si="307">+CB75+CC75</f>
        <v>0</v>
      </c>
      <c r="CE75" s="41"/>
      <c r="CF75" s="43">
        <f>+'OCT-DEC 2021'!CF75+'JUL-SEP 2021'!CF75+'JAN-MAR 2022'!CF75+'APR-JUN 2022'!CF75</f>
        <v>1987997.2828455698</v>
      </c>
      <c r="CG75" s="47">
        <f t="shared" ref="CG75:CG96" si="308">+CF75/$CF$111</f>
        <v>15.873754633941534</v>
      </c>
      <c r="CH75" s="47">
        <f>+'OCT-DEC 2021'!CH75+'JUL-SEP 2021'!CH75+'JAN-MAR 2022'!CH75+'APR-JUN 2022'!CH75</f>
        <v>445017.93288803217</v>
      </c>
      <c r="CI75" s="47">
        <f t="shared" ref="CI75:CI96" si="309">+CH75/$CH$111</f>
        <v>20.596007446106917</v>
      </c>
      <c r="CJ75" s="44">
        <f>+CF75+CH75</f>
        <v>2433015.2157336017</v>
      </c>
      <c r="CK75" s="48">
        <f t="shared" ref="CK75:CK96" si="310">+CJ75/$CJ$111</f>
        <v>16.568594202959595</v>
      </c>
      <c r="CL75" s="46">
        <f>+'OCT-DEC 2021'!CL75+'JUL-SEP 2021'!CL75+'JAN-MAR 2022'!CL75+'APR-JUN 2022'!CL75</f>
        <v>189345.88788561244</v>
      </c>
      <c r="CM75" s="47">
        <f t="shared" ref="CM75:CM96" si="311">+CL75/$CL$111</f>
        <v>0.35283529936328467</v>
      </c>
      <c r="CN75" s="44">
        <f>+'OCT-DEC 2021'!CN75+'JUL-SEP 2021'!CN75+'JAN-MAR 2022'!CN75+'APR-JUN 2022'!CN75</f>
        <v>398633.44878690783</v>
      </c>
      <c r="CO75" s="47">
        <f t="shared" ref="CO75:CO96" si="312">+CN75/$CN$111</f>
        <v>1.2410252660599286</v>
      </c>
      <c r="CP75" s="44">
        <f>+CL75+CN75</f>
        <v>587979.33667252026</v>
      </c>
      <c r="CQ75" s="48">
        <f t="shared" ref="CQ75:CQ96" si="313">+CP75/$CP$111</f>
        <v>0.68540723325008712</v>
      </c>
      <c r="CR75" s="137">
        <f t="shared" ref="CR75:CR94" si="314">+CF75+CL75</f>
        <v>2177343.1707311822</v>
      </c>
      <c r="CS75" s="138">
        <f t="shared" ref="CS75:CS94" si="315">+CH75+CN75</f>
        <v>843651.38167494</v>
      </c>
      <c r="CT75" s="139">
        <f t="shared" ref="CT75:CT94" si="316">+CR75+CS75</f>
        <v>3020994.552406122</v>
      </c>
      <c r="CU75" s="41"/>
      <c r="CV75" s="46">
        <f t="shared" ref="CV75:CV94" si="317">+D75+T75+AJ75+AZ75+BP75+CF75</f>
        <v>7157851.5042385403</v>
      </c>
      <c r="CW75" s="47">
        <f t="shared" si="265"/>
        <v>10.529395546374197</v>
      </c>
      <c r="CX75" s="47">
        <f t="shared" ref="CX75:CX94" si="318">+F75+V75+AL75+BB75+BR75+CH75</f>
        <v>1505057.7345539981</v>
      </c>
      <c r="CY75" s="47">
        <f t="shared" ref="CY75:CY96" si="319">+CX75/$CX$111</f>
        <v>10.004704587057521</v>
      </c>
      <c r="CZ75" s="44">
        <f t="shared" ref="CZ75:CZ96" si="320">+CV75+CX75</f>
        <v>8662909.2387925386</v>
      </c>
      <c r="DA75" s="48">
        <f t="shared" ref="DA75:DA96" si="321">+CZ75/$CZ$111</f>
        <v>10.434323464757489</v>
      </c>
      <c r="DB75" s="46">
        <f t="shared" ref="DB75:DB94" si="322">+J75+Z75+AP75+BF75+BV75+CL75</f>
        <v>2272721.7032333435</v>
      </c>
      <c r="DC75" s="47">
        <f t="shared" ref="DC75:DC96" si="323">+DB75/$DB$111</f>
        <v>0.81765196975840648</v>
      </c>
      <c r="DD75" s="44">
        <f t="shared" ref="DD75:DD94" si="324">+L75+AB75+AR75+BH75+BX75+CN75</f>
        <v>3196279.1299809748</v>
      </c>
      <c r="DE75" s="47">
        <f t="shared" ref="DE75:DE96" si="325">+DD75/$DD$111</f>
        <v>2.1035694574574269</v>
      </c>
      <c r="DF75" s="44">
        <f t="shared" ref="DF75:DF94" si="326">+DB75+DD75</f>
        <v>5469000.8332143184</v>
      </c>
      <c r="DG75" s="48">
        <f t="shared" ref="DG75:DG96" si="327">+DF75/$DF$111</f>
        <v>1.2721488153861638</v>
      </c>
      <c r="DH75" s="174"/>
      <c r="DI75" s="187" t="s">
        <v>74</v>
      </c>
      <c r="DJ75" s="46">
        <f t="shared" ref="DJ75:DJ94" si="328">+CZ75</f>
        <v>8662909.2387925386</v>
      </c>
      <c r="DK75" s="44">
        <f t="shared" ref="DK75:DK94" si="329">+DF75</f>
        <v>5469000.8332143184</v>
      </c>
      <c r="DL75" s="45">
        <f t="shared" ref="DL75:DL94" si="330">+DJ75+DK75</f>
        <v>14131910.072006857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f>+'APR-JUN 2022'!D76+'JAN-MAR 2022'!D76+'JUL-SEP 2021'!D76+'OCT-DEC 2021'!D76</f>
        <v>420647.62293946103</v>
      </c>
      <c r="E76" s="47">
        <f t="shared" si="268"/>
        <v>3.9837073162688559</v>
      </c>
      <c r="F76" s="44">
        <f>+'APR-JUN 2022'!F76+'JAN-MAR 2022'!F76+'JUL-SEP 2021'!F76+'OCT-DEC 2021'!F76</f>
        <v>95823.468680539037</v>
      </c>
      <c r="G76" s="47">
        <f t="shared" si="269"/>
        <v>4.1485612901783284</v>
      </c>
      <c r="H76" s="44">
        <f t="shared" si="270"/>
        <v>516471.09162000008</v>
      </c>
      <c r="I76" s="48">
        <f t="shared" si="271"/>
        <v>4.0132962283005682</v>
      </c>
      <c r="J76" s="43">
        <f>+'APR-JUN 2022'!J76+'JAN-MAR 2022'!J76+'JUL-SEP 2021'!J76+'OCT-DEC 2021'!J76</f>
        <v>366584.97232408071</v>
      </c>
      <c r="K76" s="47">
        <f t="shared" si="272"/>
        <v>1.1991147655614276</v>
      </c>
      <c r="L76" s="44">
        <f>+'APR-JUN 2022'!L76+'JAN-MAR 2022'!L76+'JUL-SEP 2021'!L76+'OCT-DEC 2021'!L76</f>
        <v>572990.10317391925</v>
      </c>
      <c r="M76" s="47">
        <f t="shared" si="273"/>
        <v>2.176484833376076</v>
      </c>
      <c r="N76" s="44">
        <f t="shared" si="274"/>
        <v>939575.07549800002</v>
      </c>
      <c r="O76" s="48">
        <f t="shared" si="275"/>
        <v>1.6513410480529089</v>
      </c>
      <c r="P76" s="137">
        <f t="shared" si="276"/>
        <v>787232.59526354168</v>
      </c>
      <c r="Q76" s="138">
        <f t="shared" si="277"/>
        <v>668813.57185445831</v>
      </c>
      <c r="R76" s="139">
        <f t="shared" si="278"/>
        <v>1456046.1671179999</v>
      </c>
      <c r="S76" s="39"/>
      <c r="T76" s="43">
        <f>+'APR-JUN 2022'!T76+'JAN-MAR 2022'!T76+'JUL-SEP 2021'!T76+'OCT-DEC 2021'!T76</f>
        <v>299627.13109223498</v>
      </c>
      <c r="U76" s="47">
        <f t="shared" si="279"/>
        <v>1.5814879794163117</v>
      </c>
      <c r="V76" s="44">
        <f>+'APR-JUN 2022'!V76+'JAN-MAR 2022'!V76+'JUL-SEP 2021'!V76+'OCT-DEC 2021'!V76</f>
        <v>66234.913030202006</v>
      </c>
      <c r="W76" s="47">
        <f t="shared" si="280"/>
        <v>1.4438128180970464</v>
      </c>
      <c r="X76" s="44">
        <f t="shared" si="281"/>
        <v>365862.04412243702</v>
      </c>
      <c r="Y76" s="48">
        <f t="shared" si="282"/>
        <v>1.5546501743158108</v>
      </c>
      <c r="Z76" s="46">
        <f>+'APR-JUN 2022'!Z76+'JAN-MAR 2022'!Z76+'JUL-SEP 2021'!Z76+'OCT-DEC 2021'!Z76</f>
        <v>1464401.8721646611</v>
      </c>
      <c r="AA76" s="47">
        <f t="shared" si="283"/>
        <v>1.545722323609771</v>
      </c>
      <c r="AB76" s="44">
        <f>+'APR-JUN 2022'!AB76+'JAN-MAR 2022'!AB76+'JUL-SEP 2021'!AB76+'OCT-DEC 2021'!AB76</f>
        <v>547679.65572893084</v>
      </c>
      <c r="AC76" s="47">
        <f t="shared" si="284"/>
        <v>1.5197113515831193</v>
      </c>
      <c r="AD76" s="44">
        <f t="shared" si="285"/>
        <v>2012081.5278935919</v>
      </c>
      <c r="AE76" s="48">
        <f t="shared" si="286"/>
        <v>1.5385544657514156</v>
      </c>
      <c r="AF76" s="137">
        <f t="shared" si="287"/>
        <v>1764029.003256896</v>
      </c>
      <c r="AG76" s="138">
        <f t="shared" si="288"/>
        <v>613914.56875913288</v>
      </c>
      <c r="AH76" s="139">
        <f t="shared" si="289"/>
        <v>2377943.5720160287</v>
      </c>
      <c r="AI76" s="41"/>
      <c r="AJ76" s="43">
        <f>+'OCT-DEC 2021'!AJ76+'JUL-SEP 2021'!AJ76+'JAN-MAR 2022'!AJ76+'APR-JUN 2022'!AJ76</f>
        <v>208750.24788983446</v>
      </c>
      <c r="AK76" s="47">
        <f t="shared" si="290"/>
        <v>3.3113935261712317</v>
      </c>
      <c r="AL76" s="44">
        <f>+'OCT-DEC 2021'!AL76+'JUL-SEP 2021'!AL76+'JAN-MAR 2022'!AL76+'APR-JUN 2022'!AL76</f>
        <v>54356.805793607171</v>
      </c>
      <c r="AM76" s="47">
        <f t="shared" si="291"/>
        <v>3.1300705858348019</v>
      </c>
      <c r="AN76" s="44">
        <f t="shared" ref="AN76:AN94" si="331">+AJ76+AL76</f>
        <v>263107.0536834416</v>
      </c>
      <c r="AO76" s="48">
        <f t="shared" si="292"/>
        <v>3.2722315956948687</v>
      </c>
      <c r="AP76" s="46">
        <f>+'OCT-DEC 2021'!AP76+'JUL-SEP 2021'!AP76+'JAN-MAR 2022'!AP76+'APR-JUN 2022'!AP76</f>
        <v>65243.057139241646</v>
      </c>
      <c r="AQ76" s="47">
        <f t="shared" si="293"/>
        <v>0.46128379317610291</v>
      </c>
      <c r="AR76" s="44">
        <f>+'OCT-DEC 2021'!AR76+'JUL-SEP 2021'!AR76+'JAN-MAR 2022'!AR76+'APR-JUN 2022'!AR76</f>
        <v>102300.63208725804</v>
      </c>
      <c r="AS76" s="47">
        <f t="shared" si="294"/>
        <v>0.7426057977138194</v>
      </c>
      <c r="AT76" s="44">
        <f t="shared" ref="AT76:AT94" si="332">+AP76+AR76</f>
        <v>167543.6892264997</v>
      </c>
      <c r="AU76" s="48">
        <f t="shared" si="295"/>
        <v>0.60009129477214906</v>
      </c>
      <c r="AV76" s="137">
        <f t="shared" si="296"/>
        <v>273993.30502907612</v>
      </c>
      <c r="AW76" s="138">
        <f t="shared" si="297"/>
        <v>156657.43788086521</v>
      </c>
      <c r="AX76" s="139">
        <f t="shared" si="298"/>
        <v>430650.74290994136</v>
      </c>
      <c r="AY76" s="41"/>
      <c r="AZ76" s="43">
        <f>+'OCT-DEC 2021'!AZ76+'JUL-SEP 2021'!AZ76+'JAN-MAR 2022'!AZ76+'APR-JUN 2022'!AZ76</f>
        <v>389775.14888539939</v>
      </c>
      <c r="BA76" s="47">
        <v>2.591760781112896</v>
      </c>
      <c r="BB76" s="47">
        <f>+'OCT-DEC 2021'!BB76+'JUL-SEP 2021'!BB76+'JAN-MAR 2022'!BB76+'APR-JUN 2022'!BB76</f>
        <v>75804.596183442802</v>
      </c>
      <c r="BC76" s="47">
        <v>2.4365152008930178</v>
      </c>
      <c r="BD76" s="44">
        <f t="shared" ref="BD76:BD94" si="333">+AZ76+BB76</f>
        <v>465579.7450688422</v>
      </c>
      <c r="BE76" s="48">
        <v>2.5705820939890156</v>
      </c>
      <c r="BF76" s="46">
        <f>+'OCT-DEC 2021'!BF76+'JUL-SEP 2021'!BF76+'JAN-MAR 2022'!BF76+'APR-JUN 2022'!BF76</f>
        <v>730955.45189253124</v>
      </c>
      <c r="BG76" s="47">
        <v>0.66064389936234991</v>
      </c>
      <c r="BH76" s="44">
        <f>+'OCT-DEC 2021'!BH76+'JUL-SEP 2021'!BH76+'JAN-MAR 2022'!BH76+'APR-JUN 2022'!BH76</f>
        <v>571725.23183050216</v>
      </c>
      <c r="BI76" s="47">
        <v>1.2010997664918899</v>
      </c>
      <c r="BJ76" s="44">
        <f t="shared" ref="BJ76:BJ94" si="334">+BF76+BH76</f>
        <v>1302680.6837230334</v>
      </c>
      <c r="BK76" s="48">
        <v>0.81087060146436329</v>
      </c>
      <c r="BL76" s="137">
        <f t="shared" si="299"/>
        <v>1120730.6007779306</v>
      </c>
      <c r="BM76" s="138">
        <f t="shared" si="300"/>
        <v>647529.82801394491</v>
      </c>
      <c r="BN76" s="139">
        <f t="shared" si="301"/>
        <v>1768260.4287918755</v>
      </c>
      <c r="BO76" s="41"/>
      <c r="BP76" s="43">
        <f>+'OCT-DEC 2021'!BP76+'JUL-SEP 2021'!BP76+'JAN-MAR 2022'!BP76+'APR-JUN 2022'!BP76</f>
        <v>0</v>
      </c>
      <c r="BQ76" s="47">
        <v>0</v>
      </c>
      <c r="BR76" s="47">
        <f>+'OCT-DEC 2021'!BR76+'JUL-SEP 2021'!BR76+'JAN-MAR 2022'!BR76+'APR-JUN 2022'!BR76</f>
        <v>0</v>
      </c>
      <c r="BS76" s="47">
        <v>0</v>
      </c>
      <c r="BT76" s="44">
        <f t="shared" ref="BT76:BT94" si="335">+BP76+BR76</f>
        <v>0</v>
      </c>
      <c r="BU76" s="48">
        <v>0</v>
      </c>
      <c r="BV76" s="46">
        <f>+'OCT-DEC 2021'!BV76+'JUL-SEP 2021'!BV76+'JAN-MAR 2022'!BV76+'APR-JUN 2022'!BV76</f>
        <v>0</v>
      </c>
      <c r="BW76" s="47">
        <f t="shared" si="302"/>
        <v>0</v>
      </c>
      <c r="BX76" s="44">
        <f>+'OCT-DEC 2021'!BX76+'JUL-SEP 2021'!BX76+'JAN-MAR 2022'!BX76+'APR-JUN 2022'!BX76</f>
        <v>0</v>
      </c>
      <c r="BY76" s="47">
        <f t="shared" si="303"/>
        <v>0</v>
      </c>
      <c r="BZ76" s="44">
        <f t="shared" ref="BZ76:BZ94" si="336">+BV76+BX76</f>
        <v>0</v>
      </c>
      <c r="CA76" s="48">
        <f t="shared" si="304"/>
        <v>0</v>
      </c>
      <c r="CB76" s="137">
        <f t="shared" si="305"/>
        <v>0</v>
      </c>
      <c r="CC76" s="138">
        <f t="shared" si="306"/>
        <v>0</v>
      </c>
      <c r="CD76" s="139">
        <f t="shared" si="307"/>
        <v>0</v>
      </c>
      <c r="CE76" s="41"/>
      <c r="CF76" s="43">
        <f>+'OCT-DEC 2021'!CF76+'JUL-SEP 2021'!CF76+'JAN-MAR 2022'!CF76+'APR-JUN 2022'!CF76</f>
        <v>511881.19906188687</v>
      </c>
      <c r="CG76" s="47">
        <f t="shared" si="308"/>
        <v>4.087267435298287</v>
      </c>
      <c r="CH76" s="47">
        <f>+'OCT-DEC 2021'!CH76+'JUL-SEP 2021'!CH76+'JAN-MAR 2022'!CH76+'APR-JUN 2022'!CH76</f>
        <v>118430.85816581137</v>
      </c>
      <c r="CI76" s="47">
        <f t="shared" si="309"/>
        <v>5.4811338069056958</v>
      </c>
      <c r="CJ76" s="44">
        <f t="shared" ref="CJ76:CJ94" si="337">+CF76+CH76</f>
        <v>630312.05722769827</v>
      </c>
      <c r="CK76" s="48">
        <f t="shared" si="310"/>
        <v>4.2923630850740455</v>
      </c>
      <c r="CL76" s="46">
        <f>+'OCT-DEC 2021'!CL76+'JUL-SEP 2021'!CL76+'JAN-MAR 2022'!CL76+'APR-JUN 2022'!CL76</f>
        <v>220823.49098420329</v>
      </c>
      <c r="CM76" s="47">
        <f t="shared" si="311"/>
        <v>0.41149202350212394</v>
      </c>
      <c r="CN76" s="44">
        <f>+'OCT-DEC 2021'!CN76+'JUL-SEP 2021'!CN76+'JAN-MAR 2022'!CN76+'APR-JUN 2022'!CN76</f>
        <v>303800.72888598335</v>
      </c>
      <c r="CO76" s="47">
        <f t="shared" si="312"/>
        <v>0.94579213445901422</v>
      </c>
      <c r="CP76" s="44">
        <f t="shared" ref="CP76:CP94" si="338">+CL76+CN76</f>
        <v>524624.21987018664</v>
      </c>
      <c r="CQ76" s="48">
        <f t="shared" si="313"/>
        <v>0.61155420371087232</v>
      </c>
      <c r="CR76" s="137">
        <f t="shared" si="314"/>
        <v>732704.69004609017</v>
      </c>
      <c r="CS76" s="138">
        <f t="shared" si="315"/>
        <v>422231.58705179475</v>
      </c>
      <c r="CT76" s="139">
        <f t="shared" si="316"/>
        <v>1154936.277097885</v>
      </c>
      <c r="CU76" s="41"/>
      <c r="CV76" s="46">
        <f t="shared" si="317"/>
        <v>1830681.3498688168</v>
      </c>
      <c r="CW76" s="47">
        <f t="shared" si="265"/>
        <v>2.692982390138257</v>
      </c>
      <c r="CX76" s="47">
        <f t="shared" si="318"/>
        <v>410650.64185360237</v>
      </c>
      <c r="CY76" s="47">
        <f t="shared" si="319"/>
        <v>2.7297546571848463</v>
      </c>
      <c r="CZ76" s="44">
        <f t="shared" si="320"/>
        <v>2241331.9917224189</v>
      </c>
      <c r="DA76" s="48">
        <f t="shared" si="321"/>
        <v>2.6996453903516353</v>
      </c>
      <c r="DB76" s="46">
        <f t="shared" si="322"/>
        <v>2848008.8445047177</v>
      </c>
      <c r="DC76" s="47">
        <f t="shared" si="323"/>
        <v>1.0246217292181843</v>
      </c>
      <c r="DD76" s="44">
        <f t="shared" si="324"/>
        <v>2098496.3517065938</v>
      </c>
      <c r="DE76" s="47">
        <f t="shared" si="325"/>
        <v>1.381084896694271</v>
      </c>
      <c r="DF76" s="44">
        <f t="shared" si="326"/>
        <v>4946505.196211312</v>
      </c>
      <c r="DG76" s="48">
        <f t="shared" si="327"/>
        <v>1.1506106723270135</v>
      </c>
      <c r="DH76" s="174"/>
      <c r="DI76" s="187" t="s">
        <v>75</v>
      </c>
      <c r="DJ76" s="46">
        <f t="shared" si="328"/>
        <v>2241331.9917224189</v>
      </c>
      <c r="DK76" s="44">
        <f t="shared" si="329"/>
        <v>4946505.196211312</v>
      </c>
      <c r="DL76" s="45">
        <f t="shared" si="330"/>
        <v>7187837.1879337309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f>+'APR-JUN 2022'!D77+'JAN-MAR 2022'!D77+'JUL-SEP 2021'!D77+'OCT-DEC 2021'!D77</f>
        <v>69455.134205084323</v>
      </c>
      <c r="E77" s="47">
        <f t="shared" si="268"/>
        <v>0.65776890488942652</v>
      </c>
      <c r="F77" s="44">
        <f>+'APR-JUN 2022'!F77+'JAN-MAR 2022'!F77+'JUL-SEP 2021'!F77+'OCT-DEC 2021'!F77</f>
        <v>15821.869693915691</v>
      </c>
      <c r="G77" s="47">
        <f t="shared" si="269"/>
        <v>0.68498873036261543</v>
      </c>
      <c r="H77" s="44">
        <f t="shared" si="270"/>
        <v>85277.003899000018</v>
      </c>
      <c r="I77" s="48">
        <f t="shared" si="271"/>
        <v>0.66265447120211374</v>
      </c>
      <c r="J77" s="43">
        <f>+'APR-JUN 2022'!J77+'JAN-MAR 2022'!J77+'JUL-SEP 2021'!J77+'OCT-DEC 2021'!J77</f>
        <v>60575.84610245355</v>
      </c>
      <c r="K77" s="47">
        <f t="shared" si="272"/>
        <v>0.19814612431415593</v>
      </c>
      <c r="L77" s="44">
        <f>+'APR-JUN 2022'!L77+'JAN-MAR 2022'!L77+'JUL-SEP 2021'!L77+'OCT-DEC 2021'!L77</f>
        <v>94682.987379546466</v>
      </c>
      <c r="M77" s="47">
        <f t="shared" si="273"/>
        <v>0.35965034102477539</v>
      </c>
      <c r="N77" s="44">
        <f t="shared" si="274"/>
        <v>155258.83348200002</v>
      </c>
      <c r="O77" s="48">
        <f t="shared" si="275"/>
        <v>0.27287365479096698</v>
      </c>
      <c r="P77" s="137">
        <f t="shared" si="276"/>
        <v>130030.98030753787</v>
      </c>
      <c r="Q77" s="138">
        <f t="shared" si="277"/>
        <v>110504.85707346216</v>
      </c>
      <c r="R77" s="139">
        <f t="shared" si="278"/>
        <v>240535.83738100005</v>
      </c>
      <c r="S77" s="39"/>
      <c r="T77" s="43">
        <f>+'APR-JUN 2022'!T77+'JAN-MAR 2022'!T77+'JUL-SEP 2021'!T77+'OCT-DEC 2021'!T77</f>
        <v>237774.83294392907</v>
      </c>
      <c r="U77" s="47">
        <f t="shared" si="279"/>
        <v>1.2550199934757866</v>
      </c>
      <c r="V77" s="44">
        <f>+'APR-JUN 2022'!V77+'JAN-MAR 2022'!V77+'JUL-SEP 2021'!V77+'OCT-DEC 2021'!V77</f>
        <v>53962.139147396185</v>
      </c>
      <c r="W77" s="47">
        <f t="shared" si="280"/>
        <v>1.176286411932342</v>
      </c>
      <c r="X77" s="44">
        <f t="shared" si="281"/>
        <v>291736.97209132527</v>
      </c>
      <c r="Y77" s="48">
        <f t="shared" si="282"/>
        <v>1.2396720069829488</v>
      </c>
      <c r="Z77" s="46">
        <f>+'APR-JUN 2022'!Z77+'JAN-MAR 2022'!Z77+'JUL-SEP 2021'!Z77+'OCT-DEC 2021'!Z77</f>
        <v>1107093.5043443604</v>
      </c>
      <c r="AA77" s="47">
        <f t="shared" si="283"/>
        <v>1.1685720815549672</v>
      </c>
      <c r="AB77" s="44">
        <f>+'APR-JUN 2022'!AB77+'JAN-MAR 2022'!AB77+'JUL-SEP 2021'!AB77+'OCT-DEC 2021'!AB77</f>
        <v>413742.20427158976</v>
      </c>
      <c r="AC77" s="47">
        <f t="shared" si="284"/>
        <v>1.1480593041633085</v>
      </c>
      <c r="AD77" s="44">
        <f t="shared" si="285"/>
        <v>1520835.7086159503</v>
      </c>
      <c r="AE77" s="48">
        <f t="shared" si="286"/>
        <v>1.1629193642142681</v>
      </c>
      <c r="AF77" s="137">
        <f t="shared" si="287"/>
        <v>1344868.3372882896</v>
      </c>
      <c r="AG77" s="138">
        <f t="shared" si="288"/>
        <v>467704.34341898595</v>
      </c>
      <c r="AH77" s="139">
        <f t="shared" si="289"/>
        <v>1812572.6807072754</v>
      </c>
      <c r="AI77" s="41"/>
      <c r="AJ77" s="43">
        <f>+'OCT-DEC 2021'!AJ77+'JUL-SEP 2021'!AJ77+'JAN-MAR 2022'!AJ77+'APR-JUN 2022'!AJ77</f>
        <v>379360.52788747801</v>
      </c>
      <c r="AK77" s="47">
        <f t="shared" si="290"/>
        <v>6.0177748713115164</v>
      </c>
      <c r="AL77" s="44">
        <f>+'OCT-DEC 2021'!AL77+'JUL-SEP 2021'!AL77+'JAN-MAR 2022'!AL77+'APR-JUN 2022'!AL77</f>
        <v>91041.818601562714</v>
      </c>
      <c r="AM77" s="47">
        <f t="shared" si="291"/>
        <v>5.2425324543108784</v>
      </c>
      <c r="AN77" s="44">
        <f t="shared" si="331"/>
        <v>470402.3464890407</v>
      </c>
      <c r="AO77" s="48">
        <f t="shared" si="292"/>
        <v>5.8503388613914469</v>
      </c>
      <c r="AP77" s="46">
        <f>+'OCT-DEC 2021'!AP77+'JUL-SEP 2021'!AP77+'JAN-MAR 2022'!AP77+'APR-JUN 2022'!AP77</f>
        <v>118169.84963564828</v>
      </c>
      <c r="AQ77" s="47">
        <f t="shared" si="293"/>
        <v>0.83548869211702848</v>
      </c>
      <c r="AR77" s="44">
        <f>+'OCT-DEC 2021'!AR77+'JUL-SEP 2021'!AR77+'JAN-MAR 2022'!AR77+'APR-JUN 2022'!AR77</f>
        <v>182124.83569433389</v>
      </c>
      <c r="AS77" s="47">
        <f t="shared" si="294"/>
        <v>1.3220539906237261</v>
      </c>
      <c r="AT77" s="44">
        <f t="shared" si="332"/>
        <v>300294.6853299822</v>
      </c>
      <c r="AU77" s="48">
        <f t="shared" si="295"/>
        <v>1.0755655874883405</v>
      </c>
      <c r="AV77" s="137">
        <f t="shared" si="296"/>
        <v>497530.37752312631</v>
      </c>
      <c r="AW77" s="138">
        <f t="shared" si="297"/>
        <v>273166.65429589659</v>
      </c>
      <c r="AX77" s="139">
        <f t="shared" si="298"/>
        <v>770697.03181902296</v>
      </c>
      <c r="AY77" s="41"/>
      <c r="AZ77" s="43">
        <f>+'OCT-DEC 2021'!AZ77+'JUL-SEP 2021'!AZ77+'JAN-MAR 2022'!AZ77+'APR-JUN 2022'!AZ77</f>
        <v>-225916.51814880094</v>
      </c>
      <c r="BA77" s="47">
        <v>3.7959320541276833</v>
      </c>
      <c r="BB77" s="47">
        <f>+'OCT-DEC 2021'!BB77+'JUL-SEP 2021'!BB77+'JAN-MAR 2022'!BB77+'APR-JUN 2022'!BB77</f>
        <v>-43936.896640053565</v>
      </c>
      <c r="BC77" s="47">
        <v>3.5685570284259511</v>
      </c>
      <c r="BD77" s="44">
        <f t="shared" si="333"/>
        <v>-269853.41478885448</v>
      </c>
      <c r="BE77" s="48">
        <v>3.7649134285262273</v>
      </c>
      <c r="BF77" s="46">
        <f>+'OCT-DEC 2021'!BF77+'JUL-SEP 2021'!BF77+'JAN-MAR 2022'!BF77+'APR-JUN 2022'!BF77</f>
        <v>169333.70744072646</v>
      </c>
      <c r="BG77" s="47">
        <v>0.812988482682512</v>
      </c>
      <c r="BH77" s="44">
        <f>+'OCT-DEC 2021'!BH77+'JUL-SEP 2021'!BH77+'JAN-MAR 2022'!BH77+'APR-JUN 2022'!BH77</f>
        <v>132446.31104755937</v>
      </c>
      <c r="BI77" s="47">
        <v>1.4780735546836277</v>
      </c>
      <c r="BJ77" s="44">
        <f t="shared" si="334"/>
        <v>301780.01848828583</v>
      </c>
      <c r="BK77" s="48">
        <v>0.99785748505761207</v>
      </c>
      <c r="BL77" s="137">
        <f t="shared" si="299"/>
        <v>-56582.810708074481</v>
      </c>
      <c r="BM77" s="138">
        <f t="shared" si="300"/>
        <v>88509.414407505799</v>
      </c>
      <c r="BN77" s="139">
        <f t="shared" si="301"/>
        <v>31926.603699431318</v>
      </c>
      <c r="BO77" s="41"/>
      <c r="BP77" s="43">
        <f>+'OCT-DEC 2021'!BP77+'JUL-SEP 2021'!BP77+'JAN-MAR 2022'!BP77+'APR-JUN 2022'!BP77</f>
        <v>0</v>
      </c>
      <c r="BQ77" s="47">
        <v>0</v>
      </c>
      <c r="BR77" s="47">
        <f>+'OCT-DEC 2021'!BR77+'JUL-SEP 2021'!BR77+'JAN-MAR 2022'!BR77+'APR-JUN 2022'!BR77</f>
        <v>0</v>
      </c>
      <c r="BS77" s="47">
        <v>0</v>
      </c>
      <c r="BT77" s="44">
        <f t="shared" si="335"/>
        <v>0</v>
      </c>
      <c r="BU77" s="48">
        <v>0</v>
      </c>
      <c r="BV77" s="46">
        <f>+'OCT-DEC 2021'!BV77+'JUL-SEP 2021'!BV77+'JAN-MAR 2022'!BV77+'APR-JUN 2022'!BV77</f>
        <v>11.030000000000001</v>
      </c>
      <c r="BW77" s="47">
        <f t="shared" si="302"/>
        <v>4.1102271245178967E-5</v>
      </c>
      <c r="BX77" s="44">
        <f>+'OCT-DEC 2021'!BX77+'JUL-SEP 2021'!BX77+'JAN-MAR 2022'!BX77+'APR-JUN 2022'!BX77</f>
        <v>0</v>
      </c>
      <c r="BY77" s="47">
        <f t="shared" si="303"/>
        <v>0</v>
      </c>
      <c r="BZ77" s="44">
        <f t="shared" si="336"/>
        <v>11.030000000000001</v>
      </c>
      <c r="CA77" s="48">
        <f t="shared" si="304"/>
        <v>2.5148944223152991E-5</v>
      </c>
      <c r="CB77" s="137">
        <f t="shared" si="305"/>
        <v>11.030000000000001</v>
      </c>
      <c r="CC77" s="138">
        <f t="shared" si="306"/>
        <v>0</v>
      </c>
      <c r="CD77" s="139">
        <f t="shared" si="307"/>
        <v>11.030000000000001</v>
      </c>
      <c r="CE77" s="41"/>
      <c r="CF77" s="43">
        <f>+'OCT-DEC 2021'!CF77+'JUL-SEP 2021'!CF77+'JAN-MAR 2022'!CF77+'APR-JUN 2022'!CF77</f>
        <v>-258212.99695799907</v>
      </c>
      <c r="CG77" s="47">
        <f t="shared" si="308"/>
        <v>-2.0617783496861901</v>
      </c>
      <c r="CH77" s="47">
        <f>+'OCT-DEC 2021'!CH77+'JUL-SEP 2021'!CH77+'JAN-MAR 2022'!CH77+'APR-JUN 2022'!CH77</f>
        <v>-58768.800051648461</v>
      </c>
      <c r="CI77" s="47">
        <f t="shared" si="309"/>
        <v>-2.7198963322834482</v>
      </c>
      <c r="CJ77" s="44">
        <f t="shared" si="337"/>
        <v>-316981.79700964753</v>
      </c>
      <c r="CK77" s="48">
        <f t="shared" si="310"/>
        <v>-2.1586148456511802</v>
      </c>
      <c r="CL77" s="46">
        <f>+'OCT-DEC 2021'!CL77+'JUL-SEP 2021'!CL77+'JAN-MAR 2022'!CL77+'APR-JUN 2022'!CL77</f>
        <v>-190638.43136683165</v>
      </c>
      <c r="CM77" s="47">
        <f t="shared" si="311"/>
        <v>-0.35524388067037677</v>
      </c>
      <c r="CN77" s="44">
        <f>+'OCT-DEC 2021'!CN77+'JUL-SEP 2021'!CN77+'JAN-MAR 2022'!CN77+'APR-JUN 2022'!CN77</f>
        <v>-305690.12176561274</v>
      </c>
      <c r="CO77" s="47">
        <f t="shared" si="312"/>
        <v>-0.9516741905390278</v>
      </c>
      <c r="CP77" s="44">
        <f t="shared" si="338"/>
        <v>-496328.55313244439</v>
      </c>
      <c r="CQ77" s="48">
        <f t="shared" si="313"/>
        <v>-0.57856995844566139</v>
      </c>
      <c r="CR77" s="137">
        <f t="shared" si="314"/>
        <v>-448851.42832483072</v>
      </c>
      <c r="CS77" s="138">
        <f t="shared" si="315"/>
        <v>-364458.9218172612</v>
      </c>
      <c r="CT77" s="139">
        <f t="shared" si="316"/>
        <v>-813310.35014209198</v>
      </c>
      <c r="CU77" s="41"/>
      <c r="CV77" s="46">
        <f t="shared" si="317"/>
        <v>202460.97992969141</v>
      </c>
      <c r="CW77" s="47">
        <f t="shared" si="265"/>
        <v>0.29782564490530467</v>
      </c>
      <c r="CX77" s="47">
        <f t="shared" si="318"/>
        <v>58120.130751172575</v>
      </c>
      <c r="CY77" s="47">
        <f t="shared" si="319"/>
        <v>0.38634713165933843</v>
      </c>
      <c r="CZ77" s="44">
        <f t="shared" si="320"/>
        <v>260581.11068086399</v>
      </c>
      <c r="DA77" s="48">
        <f t="shared" si="321"/>
        <v>0.31386541434305593</v>
      </c>
      <c r="DB77" s="46">
        <f t="shared" si="322"/>
        <v>1264545.506156357</v>
      </c>
      <c r="DC77" s="47">
        <f t="shared" si="323"/>
        <v>0.45494268941371063</v>
      </c>
      <c r="DD77" s="44">
        <f t="shared" si="324"/>
        <v>517306.21662741678</v>
      </c>
      <c r="DE77" s="47">
        <f t="shared" si="325"/>
        <v>0.34045510832990566</v>
      </c>
      <c r="DF77" s="44">
        <f t="shared" si="326"/>
        <v>1781851.7227837737</v>
      </c>
      <c r="DG77" s="48">
        <f t="shared" si="327"/>
        <v>0.4144780056654167</v>
      </c>
      <c r="DH77" s="174"/>
      <c r="DI77" s="187" t="s">
        <v>76</v>
      </c>
      <c r="DJ77" s="46">
        <f t="shared" si="328"/>
        <v>260581.11068086399</v>
      </c>
      <c r="DK77" s="44">
        <f t="shared" si="329"/>
        <v>1781851.7227837737</v>
      </c>
      <c r="DL77" s="45">
        <f t="shared" si="330"/>
        <v>2042432.8334646376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f>+'APR-JUN 2022'!D78+'JAN-MAR 2022'!D78+'JUL-SEP 2021'!D78+'OCT-DEC 2021'!D78</f>
        <v>84759.925870394669</v>
      </c>
      <c r="E78" s="47">
        <f t="shared" si="268"/>
        <v>0.80271162465333235</v>
      </c>
      <c r="F78" s="44">
        <f>+'APR-JUN 2022'!F78+'JAN-MAR 2022'!F78+'JUL-SEP 2021'!F78+'OCT-DEC 2021'!F78</f>
        <v>19308.299058605353</v>
      </c>
      <c r="G78" s="47">
        <f t="shared" si="269"/>
        <v>0.83592947695061703</v>
      </c>
      <c r="H78" s="44">
        <f t="shared" si="270"/>
        <v>104068.22492900002</v>
      </c>
      <c r="I78" s="48">
        <f t="shared" si="271"/>
        <v>0.80867375032248057</v>
      </c>
      <c r="J78" s="43">
        <f>+'APR-JUN 2022'!J78+'JAN-MAR 2022'!J78+'JUL-SEP 2021'!J78+'OCT-DEC 2021'!J78</f>
        <v>73912.004588434487</v>
      </c>
      <c r="K78" s="47">
        <f t="shared" si="272"/>
        <v>0.24176925609455432</v>
      </c>
      <c r="L78" s="44">
        <f>+'APR-JUN 2022'!L78+'JAN-MAR 2022'!L78+'JUL-SEP 2021'!L78+'OCT-DEC 2021'!L78</f>
        <v>115528.05033556549</v>
      </c>
      <c r="M78" s="47">
        <f t="shared" si="273"/>
        <v>0.43882965515818911</v>
      </c>
      <c r="N78" s="44">
        <f t="shared" si="274"/>
        <v>189440.054924</v>
      </c>
      <c r="O78" s="48">
        <f t="shared" si="275"/>
        <v>0.33294852854157547</v>
      </c>
      <c r="P78" s="137">
        <f t="shared" si="276"/>
        <v>158671.93045882916</v>
      </c>
      <c r="Q78" s="138">
        <f t="shared" si="277"/>
        <v>134836.34939417086</v>
      </c>
      <c r="R78" s="139">
        <f t="shared" si="278"/>
        <v>293508.27985300001</v>
      </c>
      <c r="S78" s="39"/>
      <c r="T78" s="43">
        <f>+'APR-JUN 2022'!T78+'JAN-MAR 2022'!T78+'JUL-SEP 2021'!T78+'OCT-DEC 2021'!T78</f>
        <v>1346915.7439934683</v>
      </c>
      <c r="U78" s="47">
        <f t="shared" si="279"/>
        <v>7.1092729508414401</v>
      </c>
      <c r="V78" s="44">
        <f>+'APR-JUN 2022'!V78+'JAN-MAR 2022'!V78+'JUL-SEP 2021'!V78+'OCT-DEC 2021'!V78</f>
        <v>283429.17299057182</v>
      </c>
      <c r="W78" s="47">
        <f t="shared" si="280"/>
        <v>6.1782925992495219</v>
      </c>
      <c r="X78" s="44">
        <f t="shared" si="281"/>
        <v>1630344.9169840403</v>
      </c>
      <c r="Y78" s="48">
        <f t="shared" si="282"/>
        <v>6.9277916364997845</v>
      </c>
      <c r="Z78" s="46">
        <f>+'APR-JUN 2022'!Z78+'JAN-MAR 2022'!Z78+'JUL-SEP 2021'!Z78+'OCT-DEC 2021'!Z78</f>
        <v>987497.30761076405</v>
      </c>
      <c r="AA78" s="47">
        <f t="shared" si="283"/>
        <v>1.0423345270804674</v>
      </c>
      <c r="AB78" s="44">
        <f>+'APR-JUN 2022'!AB78+'JAN-MAR 2022'!AB78+'JUL-SEP 2021'!AB78+'OCT-DEC 2021'!AB78</f>
        <v>547267.42462707718</v>
      </c>
      <c r="AC78" s="47">
        <f t="shared" si="284"/>
        <v>1.5185674853131026</v>
      </c>
      <c r="AD78" s="44">
        <f t="shared" si="285"/>
        <v>1534764.7322378412</v>
      </c>
      <c r="AE78" s="48">
        <f t="shared" si="286"/>
        <v>1.1735703051428161</v>
      </c>
      <c r="AF78" s="137">
        <f t="shared" si="287"/>
        <v>2334413.0516042323</v>
      </c>
      <c r="AG78" s="138">
        <f t="shared" si="288"/>
        <v>830696.59761764901</v>
      </c>
      <c r="AH78" s="139">
        <f t="shared" si="289"/>
        <v>3165109.6492218813</v>
      </c>
      <c r="AI78" s="41"/>
      <c r="AJ78" s="43">
        <f>+'OCT-DEC 2021'!AJ78+'JUL-SEP 2021'!AJ78+'JAN-MAR 2022'!AJ78+'APR-JUN 2022'!AJ78</f>
        <v>0</v>
      </c>
      <c r="AK78" s="47">
        <f t="shared" si="290"/>
        <v>0</v>
      </c>
      <c r="AL78" s="44">
        <f>+'OCT-DEC 2021'!AL78+'JUL-SEP 2021'!AL78+'JAN-MAR 2022'!AL78+'APR-JUN 2022'!AL78</f>
        <v>0</v>
      </c>
      <c r="AM78" s="47">
        <f t="shared" si="291"/>
        <v>0</v>
      </c>
      <c r="AN78" s="44">
        <f t="shared" si="331"/>
        <v>0</v>
      </c>
      <c r="AO78" s="48">
        <f t="shared" si="292"/>
        <v>0</v>
      </c>
      <c r="AP78" s="46">
        <f>+'OCT-DEC 2021'!AP78+'JUL-SEP 2021'!AP78+'JAN-MAR 2022'!AP78+'APR-JUN 2022'!AP78</f>
        <v>0</v>
      </c>
      <c r="AQ78" s="47">
        <f t="shared" si="293"/>
        <v>0</v>
      </c>
      <c r="AR78" s="44">
        <f>+'OCT-DEC 2021'!AR78+'JUL-SEP 2021'!AR78+'JAN-MAR 2022'!AR78+'APR-JUN 2022'!AR78</f>
        <v>0</v>
      </c>
      <c r="AS78" s="47">
        <f t="shared" si="294"/>
        <v>0</v>
      </c>
      <c r="AT78" s="44">
        <f t="shared" si="332"/>
        <v>0</v>
      </c>
      <c r="AU78" s="48">
        <f t="shared" si="295"/>
        <v>0</v>
      </c>
      <c r="AV78" s="137">
        <f t="shared" si="296"/>
        <v>0</v>
      </c>
      <c r="AW78" s="138">
        <f t="shared" si="297"/>
        <v>0</v>
      </c>
      <c r="AX78" s="139">
        <f t="shared" si="298"/>
        <v>0</v>
      </c>
      <c r="AY78" s="41"/>
      <c r="AZ78" s="43">
        <f>+'OCT-DEC 2021'!AZ78+'JUL-SEP 2021'!AZ78+'JAN-MAR 2022'!AZ78+'APR-JUN 2022'!AZ78</f>
        <v>219295.71575668707</v>
      </c>
      <c r="BA78" s="47">
        <v>1.8727246406222071</v>
      </c>
      <c r="BB78" s="47">
        <f>+'OCT-DEC 2021'!BB78+'JUL-SEP 2021'!BB78+'JAN-MAR 2022'!BB78+'APR-JUN 2022'!BB78</f>
        <v>42649.263877472971</v>
      </c>
      <c r="BC78" s="47">
        <v>1.760549078145867</v>
      </c>
      <c r="BD78" s="44">
        <f t="shared" si="333"/>
        <v>261944.97963416006</v>
      </c>
      <c r="BE78" s="48">
        <v>1.8574215889200789</v>
      </c>
      <c r="BF78" s="46">
        <f>+'OCT-DEC 2021'!BF78+'JUL-SEP 2021'!BF78+'JAN-MAR 2022'!BF78+'APR-JUN 2022'!BF78</f>
        <v>281617.85201752768</v>
      </c>
      <c r="BG78" s="47">
        <v>0.47025039227474036</v>
      </c>
      <c r="BH78" s="44">
        <f>+'OCT-DEC 2021'!BH78+'JUL-SEP 2021'!BH78+'JAN-MAR 2022'!BH78+'APR-JUN 2022'!BH78</f>
        <v>220270.64893689507</v>
      </c>
      <c r="BI78" s="47">
        <v>0.85495020373164621</v>
      </c>
      <c r="BJ78" s="44">
        <f t="shared" si="334"/>
        <v>501888.50095442275</v>
      </c>
      <c r="BK78" s="48">
        <v>0.57718268312280196</v>
      </c>
      <c r="BL78" s="137">
        <f t="shared" si="299"/>
        <v>500913.56777421478</v>
      </c>
      <c r="BM78" s="138">
        <f t="shared" si="300"/>
        <v>262919.91281436803</v>
      </c>
      <c r="BN78" s="139">
        <f t="shared" si="301"/>
        <v>763833.48058858281</v>
      </c>
      <c r="BO78" s="41"/>
      <c r="BP78" s="43">
        <f>+'OCT-DEC 2021'!BP78+'JUL-SEP 2021'!BP78+'JAN-MAR 2022'!BP78+'APR-JUN 2022'!BP78</f>
        <v>10572.380000000003</v>
      </c>
      <c r="BQ78" s="47">
        <v>0.12313529236470114</v>
      </c>
      <c r="BR78" s="47">
        <f>+'OCT-DEC 2021'!BR78+'JUL-SEP 2021'!BR78+'JAN-MAR 2022'!BR78+'APR-JUN 2022'!BR78</f>
        <v>0</v>
      </c>
      <c r="BS78" s="47">
        <v>7.4865723893316152E-2</v>
      </c>
      <c r="BT78" s="44">
        <f t="shared" si="335"/>
        <v>10572.380000000003</v>
      </c>
      <c r="BU78" s="48">
        <v>0.11718380653259196</v>
      </c>
      <c r="BV78" s="46">
        <f>+'OCT-DEC 2021'!BV78+'JUL-SEP 2021'!BV78+'JAN-MAR 2022'!BV78+'APR-JUN 2022'!BV78</f>
        <v>32546.26999999999</v>
      </c>
      <c r="BW78" s="47">
        <f t="shared" si="302"/>
        <v>0.12128065435710156</v>
      </c>
      <c r="BX78" s="44">
        <f>+'OCT-DEC 2021'!BX78+'JUL-SEP 2021'!BX78+'JAN-MAR 2022'!BX78+'APR-JUN 2022'!BX78</f>
        <v>12709.410000000003</v>
      </c>
      <c r="BY78" s="47">
        <f t="shared" si="303"/>
        <v>7.465934724376147E-2</v>
      </c>
      <c r="BZ78" s="44">
        <f t="shared" si="336"/>
        <v>45255.679999999993</v>
      </c>
      <c r="CA78" s="48">
        <f t="shared" si="304"/>
        <v>0.10318518332736719</v>
      </c>
      <c r="CB78" s="137">
        <f t="shared" si="305"/>
        <v>43118.649999999994</v>
      </c>
      <c r="CC78" s="138">
        <f t="shared" si="306"/>
        <v>12709.410000000003</v>
      </c>
      <c r="CD78" s="139">
        <f t="shared" si="307"/>
        <v>55828.06</v>
      </c>
      <c r="CE78" s="41"/>
      <c r="CF78" s="43">
        <f>+'OCT-DEC 2021'!CF78+'JUL-SEP 2021'!CF78+'JAN-MAR 2022'!CF78+'APR-JUN 2022'!CF78</f>
        <v>775307.39503932209</v>
      </c>
      <c r="CG78" s="47">
        <f t="shared" si="308"/>
        <v>6.1906721205969601</v>
      </c>
      <c r="CH78" s="47">
        <f>+'OCT-DEC 2021'!CH78+'JUL-SEP 2021'!CH78+'JAN-MAR 2022'!CH78+'APR-JUN 2022'!CH78</f>
        <v>179819.26253288175</v>
      </c>
      <c r="CI78" s="47">
        <f t="shared" si="309"/>
        <v>8.3222688264396609</v>
      </c>
      <c r="CJ78" s="44">
        <f t="shared" si="337"/>
        <v>955126.65757220378</v>
      </c>
      <c r="CK78" s="48">
        <f t="shared" si="310"/>
        <v>6.5043185506636503</v>
      </c>
      <c r="CL78" s="46">
        <f>+'OCT-DEC 2021'!CL78+'JUL-SEP 2021'!CL78+'JAN-MAR 2022'!CL78+'APR-JUN 2022'!CL78</f>
        <v>350715.81948200811</v>
      </c>
      <c r="CM78" s="47">
        <f t="shared" si="311"/>
        <v>0.65353899437800711</v>
      </c>
      <c r="CN78" s="44">
        <f>+'OCT-DEC 2021'!CN78+'JUL-SEP 2021'!CN78+'JAN-MAR 2022'!CN78+'APR-JUN 2022'!CN78</f>
        <v>486641.09527440614</v>
      </c>
      <c r="CO78" s="47">
        <f t="shared" si="312"/>
        <v>1.5150105857309826</v>
      </c>
      <c r="CP78" s="44">
        <f t="shared" si="338"/>
        <v>837356.91475641425</v>
      </c>
      <c r="CQ78" s="48">
        <f t="shared" si="313"/>
        <v>0.97610655747529795</v>
      </c>
      <c r="CR78" s="137">
        <f t="shared" si="314"/>
        <v>1126023.2145213303</v>
      </c>
      <c r="CS78" s="138">
        <f t="shared" si="315"/>
        <v>666460.35780728795</v>
      </c>
      <c r="CT78" s="139">
        <f t="shared" si="316"/>
        <v>1792483.5723286183</v>
      </c>
      <c r="CU78" s="41"/>
      <c r="CV78" s="46">
        <f t="shared" si="317"/>
        <v>2436851.160659872</v>
      </c>
      <c r="CW78" s="47">
        <f t="shared" si="265"/>
        <v>3.5846747788823312</v>
      </c>
      <c r="CX78" s="47">
        <f t="shared" si="318"/>
        <v>525205.99845953193</v>
      </c>
      <c r="CY78" s="47">
        <f t="shared" si="319"/>
        <v>3.4912487018282441</v>
      </c>
      <c r="CZ78" s="44">
        <f t="shared" si="320"/>
        <v>2962057.1591194039</v>
      </c>
      <c r="DA78" s="48">
        <f t="shared" si="321"/>
        <v>3.5677463156315392</v>
      </c>
      <c r="DB78" s="46">
        <f t="shared" si="322"/>
        <v>1726289.2536987346</v>
      </c>
      <c r="DC78" s="47">
        <f t="shared" si="323"/>
        <v>0.62106319777358976</v>
      </c>
      <c r="DD78" s="44">
        <f t="shared" si="324"/>
        <v>1382416.6291739438</v>
      </c>
      <c r="DE78" s="47">
        <f t="shared" si="325"/>
        <v>0.90981083952729347</v>
      </c>
      <c r="DF78" s="44">
        <f t="shared" si="326"/>
        <v>3108705.8828726783</v>
      </c>
      <c r="DG78" s="48">
        <f t="shared" si="327"/>
        <v>0.72311865126488617</v>
      </c>
      <c r="DH78" s="174"/>
      <c r="DI78" s="187" t="s">
        <v>77</v>
      </c>
      <c r="DJ78" s="46">
        <f t="shared" si="328"/>
        <v>2962057.1591194039</v>
      </c>
      <c r="DK78" s="44">
        <f t="shared" si="329"/>
        <v>3108705.8828726783</v>
      </c>
      <c r="DL78" s="45">
        <f t="shared" si="330"/>
        <v>6070763.0419920823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f>+'APR-JUN 2022'!D79+'JAN-MAR 2022'!D79+'JUL-SEP 2021'!D79+'OCT-DEC 2021'!D79</f>
        <v>1105425.8173425193</v>
      </c>
      <c r="E79" s="47">
        <f t="shared" si="268"/>
        <v>10.468840606698606</v>
      </c>
      <c r="F79" s="44">
        <f>+'APR-JUN 2022'!F79+'JAN-MAR 2022'!F79+'JUL-SEP 2021'!F79+'OCT-DEC 2021'!F79</f>
        <v>251815.84397548076</v>
      </c>
      <c r="G79" s="47">
        <f t="shared" si="269"/>
        <v>10.902062688348808</v>
      </c>
      <c r="H79" s="44">
        <f t="shared" si="270"/>
        <v>1357241.6613179999</v>
      </c>
      <c r="I79" s="48">
        <f t="shared" si="271"/>
        <v>10.54659772568187</v>
      </c>
      <c r="J79" s="43">
        <f>+'APR-JUN 2022'!J79+'JAN-MAR 2022'!J79+'JUL-SEP 2021'!J79+'OCT-DEC 2021'!J79</f>
        <v>964183.48692210577</v>
      </c>
      <c r="K79" s="47">
        <f t="shared" si="272"/>
        <v>3.1538844829042461</v>
      </c>
      <c r="L79" s="44">
        <f>+'APR-JUN 2022'!L79+'JAN-MAR 2022'!L79+'JUL-SEP 2021'!L79+'OCT-DEC 2021'!L79</f>
        <v>1507065.5846788937</v>
      </c>
      <c r="M79" s="47">
        <f t="shared" si="273"/>
        <v>5.7245410868135931</v>
      </c>
      <c r="N79" s="44">
        <f t="shared" si="274"/>
        <v>2471249.0716009997</v>
      </c>
      <c r="O79" s="48">
        <f t="shared" si="275"/>
        <v>4.3433198030869429</v>
      </c>
      <c r="P79" s="137">
        <f t="shared" si="276"/>
        <v>2069609.3042646251</v>
      </c>
      <c r="Q79" s="138">
        <f t="shared" si="277"/>
        <v>1758881.4286543746</v>
      </c>
      <c r="R79" s="139">
        <f t="shared" si="278"/>
        <v>3828490.7329189996</v>
      </c>
      <c r="S79" s="39"/>
      <c r="T79" s="43">
        <f>+'APR-JUN 2022'!T79+'JAN-MAR 2022'!T79+'JUL-SEP 2021'!T79+'OCT-DEC 2021'!T79</f>
        <v>902820.87517360551</v>
      </c>
      <c r="U79" s="47">
        <f t="shared" si="279"/>
        <v>4.7652572597427705</v>
      </c>
      <c r="V79" s="44">
        <f>+'APR-JUN 2022'!V79+'JAN-MAR 2022'!V79+'JUL-SEP 2021'!V79+'OCT-DEC 2021'!V79</f>
        <v>217550.51367838235</v>
      </c>
      <c r="W79" s="47">
        <f t="shared" si="280"/>
        <v>4.742245529774002</v>
      </c>
      <c r="X79" s="44">
        <f t="shared" si="281"/>
        <v>1120371.3888519879</v>
      </c>
      <c r="Y79" s="48">
        <f t="shared" si="282"/>
        <v>4.7607714518598581</v>
      </c>
      <c r="Z79" s="46">
        <f>+'APR-JUN 2022'!Z79+'JAN-MAR 2022'!Z79+'JUL-SEP 2021'!Z79+'OCT-DEC 2021'!Z79</f>
        <v>3310547.8294735234</v>
      </c>
      <c r="AA79" s="47">
        <f t="shared" si="283"/>
        <v>3.4943875589498763</v>
      </c>
      <c r="AB79" s="44">
        <f>+'APR-JUN 2022'!AB79+'JAN-MAR 2022'!AB79+'JUL-SEP 2021'!AB79+'OCT-DEC 2021'!AB79</f>
        <v>1266668.297225351</v>
      </c>
      <c r="AC79" s="47">
        <f t="shared" si="284"/>
        <v>3.5147739556288595</v>
      </c>
      <c r="AD79" s="44">
        <f t="shared" si="285"/>
        <v>4577216.1266988739</v>
      </c>
      <c r="AE79" s="48">
        <f t="shared" si="286"/>
        <v>3.5000054494881181</v>
      </c>
      <c r="AF79" s="137">
        <f t="shared" si="287"/>
        <v>4213368.7046471294</v>
      </c>
      <c r="AG79" s="138">
        <f t="shared" si="288"/>
        <v>1484218.8109037334</v>
      </c>
      <c r="AH79" s="139">
        <f t="shared" si="289"/>
        <v>5697587.515550863</v>
      </c>
      <c r="AI79" s="41"/>
      <c r="AJ79" s="43">
        <f>+'OCT-DEC 2021'!AJ79+'JUL-SEP 2021'!AJ79+'JAN-MAR 2022'!AJ79+'APR-JUN 2022'!AJ79</f>
        <v>2213019.4580426109</v>
      </c>
      <c r="AK79" s="47">
        <f t="shared" si="290"/>
        <v>35.105004093315529</v>
      </c>
      <c r="AL79" s="44">
        <f>+'OCT-DEC 2021'!AL79+'JUL-SEP 2021'!AL79+'JAN-MAR 2022'!AL79+'APR-JUN 2022'!AL79</f>
        <v>519574.40391688503</v>
      </c>
      <c r="AM79" s="47">
        <f t="shared" si="291"/>
        <v>29.919060458187552</v>
      </c>
      <c r="AN79" s="44">
        <f t="shared" si="331"/>
        <v>2732593.861959496</v>
      </c>
      <c r="AO79" s="48">
        <f t="shared" si="292"/>
        <v>33.984949654994601</v>
      </c>
      <c r="AP79" s="46">
        <f>+'OCT-DEC 2021'!AP79+'JUL-SEP 2021'!AP79+'JAN-MAR 2022'!AP79+'APR-JUN 2022'!AP79</f>
        <v>221658.38651732734</v>
      </c>
      <c r="AQ79" s="47">
        <f t="shared" si="293"/>
        <v>1.5671770423600966</v>
      </c>
      <c r="AR79" s="44">
        <f>+'OCT-DEC 2021'!AR79+'JUL-SEP 2021'!AR79+'JAN-MAR 2022'!AR79+'APR-JUN 2022'!AR79</f>
        <v>345177.20419943141</v>
      </c>
      <c r="AS79" s="47">
        <f t="shared" si="294"/>
        <v>2.5056599147745802</v>
      </c>
      <c r="AT79" s="44">
        <f t="shared" si="332"/>
        <v>566835.59071675874</v>
      </c>
      <c r="AU79" s="48">
        <f t="shared" si="295"/>
        <v>2.0302352486479394</v>
      </c>
      <c r="AV79" s="137">
        <f t="shared" si="296"/>
        <v>2434677.8445599382</v>
      </c>
      <c r="AW79" s="138">
        <f t="shared" si="297"/>
        <v>864751.60811631638</v>
      </c>
      <c r="AX79" s="139">
        <f t="shared" si="298"/>
        <v>3299429.4526762543</v>
      </c>
      <c r="AY79" s="41"/>
      <c r="AZ79" s="43">
        <f>+'OCT-DEC 2021'!AZ79+'JUL-SEP 2021'!AZ79+'JAN-MAR 2022'!AZ79+'APR-JUN 2022'!AZ79</f>
        <v>1075010.4834617497</v>
      </c>
      <c r="BA79" s="47">
        <v>6.4267521960932505</v>
      </c>
      <c r="BB79" s="47">
        <f>+'OCT-DEC 2021'!BB79+'JUL-SEP 2021'!BB79+'JAN-MAR 2022'!BB79+'APR-JUN 2022'!BB79</f>
        <v>209071.14223371181</v>
      </c>
      <c r="BC79" s="47">
        <v>6.0417919478779591</v>
      </c>
      <c r="BD79" s="44">
        <f t="shared" si="333"/>
        <v>1284081.6256954616</v>
      </c>
      <c r="BE79" s="48">
        <v>6.374235708084151</v>
      </c>
      <c r="BF79" s="46">
        <f>+'OCT-DEC 2021'!BF79+'JUL-SEP 2021'!BF79+'JAN-MAR 2022'!BF79+'APR-JUN 2022'!BF79</f>
        <v>454708.13827563578</v>
      </c>
      <c r="BG79" s="47">
        <v>0.8656214583255043</v>
      </c>
      <c r="BH79" s="44">
        <f>+'OCT-DEC 2021'!BH79+'JUL-SEP 2021'!BH79+'JAN-MAR 2022'!BH79+'APR-JUN 2022'!BH79</f>
        <v>355655.211405518</v>
      </c>
      <c r="BI79" s="47">
        <v>1.5737642207377431</v>
      </c>
      <c r="BJ79" s="44">
        <f t="shared" si="334"/>
        <v>810363.34968115378</v>
      </c>
      <c r="BK79" s="48">
        <v>1.0624589029435343</v>
      </c>
      <c r="BL79" s="137">
        <f t="shared" si="299"/>
        <v>1529718.6217373856</v>
      </c>
      <c r="BM79" s="138">
        <f t="shared" si="300"/>
        <v>564726.35363922978</v>
      </c>
      <c r="BN79" s="139">
        <f t="shared" si="301"/>
        <v>2094444.9753766153</v>
      </c>
      <c r="BO79" s="41"/>
      <c r="BP79" s="43">
        <f>+'OCT-DEC 2021'!BP79+'JUL-SEP 2021'!BP79+'JAN-MAR 2022'!BP79+'APR-JUN 2022'!BP79</f>
        <v>4.5474735088646412E-13</v>
      </c>
      <c r="BQ79" s="47">
        <v>8.9881350332335658E-2</v>
      </c>
      <c r="BR79" s="47">
        <f>+'OCT-DEC 2021'!BR79+'JUL-SEP 2021'!BR79+'JAN-MAR 2022'!BR79+'APR-JUN 2022'!BR79</f>
        <v>0</v>
      </c>
      <c r="BS79" s="47">
        <v>0</v>
      </c>
      <c r="BT79" s="44">
        <f t="shared" si="335"/>
        <v>4.5474735088646412E-13</v>
      </c>
      <c r="BU79" s="48">
        <v>7.8799262797394215E-2</v>
      </c>
      <c r="BV79" s="46">
        <f>+'OCT-DEC 2021'!BV79+'JUL-SEP 2021'!BV79+'JAN-MAR 2022'!BV79+'APR-JUN 2022'!BV79</f>
        <v>-1.0004441719502211E-11</v>
      </c>
      <c r="BW79" s="47">
        <f t="shared" si="302"/>
        <v>-3.7280623500595145E-17</v>
      </c>
      <c r="BX79" s="44">
        <f>+'OCT-DEC 2021'!BX79+'JUL-SEP 2021'!BX79+'JAN-MAR 2022'!BX79+'APR-JUN 2022'!BX79</f>
        <v>0</v>
      </c>
      <c r="BY79" s="47">
        <f t="shared" si="303"/>
        <v>0</v>
      </c>
      <c r="BZ79" s="44">
        <f t="shared" si="336"/>
        <v>-1.0004441719502211E-11</v>
      </c>
      <c r="CA79" s="48">
        <f t="shared" si="304"/>
        <v>-2.2810620742297904E-17</v>
      </c>
      <c r="CB79" s="137">
        <f t="shared" si="305"/>
        <v>-9.5496943686157465E-12</v>
      </c>
      <c r="CC79" s="138">
        <f t="shared" si="306"/>
        <v>0</v>
      </c>
      <c r="CD79" s="139">
        <f t="shared" si="307"/>
        <v>-9.5496943686157465E-12</v>
      </c>
      <c r="CE79" s="41"/>
      <c r="CF79" s="43">
        <f>+'OCT-DEC 2021'!CF79+'JUL-SEP 2021'!CF79+'JAN-MAR 2022'!CF79+'APR-JUN 2022'!CF79</f>
        <v>730958.53513820609</v>
      </c>
      <c r="CG79" s="47">
        <f t="shared" si="308"/>
        <v>5.8365554794727323</v>
      </c>
      <c r="CH79" s="47">
        <f>+'OCT-DEC 2021'!CH79+'JUL-SEP 2021'!CH79+'JAN-MAR 2022'!CH79+'APR-JUN 2022'!CH79</f>
        <v>179518.62467279035</v>
      </c>
      <c r="CI79" s="47">
        <f t="shared" si="309"/>
        <v>8.3083549161285859</v>
      </c>
      <c r="CJ79" s="44">
        <f t="shared" si="337"/>
        <v>910477.15981099638</v>
      </c>
      <c r="CK79" s="48">
        <f t="shared" si="310"/>
        <v>6.2002598645578422</v>
      </c>
      <c r="CL79" s="46">
        <f>+'OCT-DEC 2021'!CL79+'JUL-SEP 2021'!CL79+'JAN-MAR 2022'!CL79+'APR-JUN 2022'!CL79</f>
        <v>289797.33261753595</v>
      </c>
      <c r="CM79" s="47">
        <f t="shared" si="311"/>
        <v>0.54002085680657264</v>
      </c>
      <c r="CN79" s="44">
        <f>+'OCT-DEC 2021'!CN79+'JUL-SEP 2021'!CN79+'JAN-MAR 2022'!CN79+'APR-JUN 2022'!CN79</f>
        <v>459079.26904018945</v>
      </c>
      <c r="CO79" s="47">
        <f t="shared" si="312"/>
        <v>1.4292051350355977</v>
      </c>
      <c r="CP79" s="44">
        <f t="shared" si="338"/>
        <v>748876.6016577254</v>
      </c>
      <c r="CQ79" s="48">
        <f t="shared" si="313"/>
        <v>0.87296509855724336</v>
      </c>
      <c r="CR79" s="137">
        <f t="shared" si="314"/>
        <v>1020755.867755742</v>
      </c>
      <c r="CS79" s="138">
        <f t="shared" si="315"/>
        <v>638597.89371297974</v>
      </c>
      <c r="CT79" s="139">
        <f t="shared" si="316"/>
        <v>1659353.7614687218</v>
      </c>
      <c r="CU79" s="41"/>
      <c r="CV79" s="46">
        <f t="shared" si="317"/>
        <v>6027235.1691586915</v>
      </c>
      <c r="CW79" s="47">
        <f t="shared" si="265"/>
        <v>8.8662279609334718</v>
      </c>
      <c r="CX79" s="47">
        <f t="shared" si="318"/>
        <v>1377530.5284772504</v>
      </c>
      <c r="CY79" s="47">
        <f t="shared" si="319"/>
        <v>9.1569816098464472</v>
      </c>
      <c r="CZ79" s="44">
        <f t="shared" si="320"/>
        <v>7404765.6976359421</v>
      </c>
      <c r="DA79" s="48">
        <f t="shared" si="321"/>
        <v>8.9189114580453914</v>
      </c>
      <c r="DB79" s="46">
        <f t="shared" si="322"/>
        <v>5240895.1738061281</v>
      </c>
      <c r="DC79" s="47">
        <f t="shared" si="323"/>
        <v>1.8855050559263022</v>
      </c>
      <c r="DD79" s="44">
        <f t="shared" si="324"/>
        <v>3933645.5665493831</v>
      </c>
      <c r="DE79" s="47">
        <f t="shared" si="325"/>
        <v>2.588852954874862</v>
      </c>
      <c r="DF79" s="44">
        <f t="shared" si="326"/>
        <v>9174540.7403555103</v>
      </c>
      <c r="DG79" s="48">
        <f t="shared" si="327"/>
        <v>2.134097523568248</v>
      </c>
      <c r="DH79" s="174"/>
      <c r="DI79" s="187" t="s">
        <v>78</v>
      </c>
      <c r="DJ79" s="46">
        <f t="shared" si="328"/>
        <v>7404765.6976359421</v>
      </c>
      <c r="DK79" s="44">
        <f t="shared" si="329"/>
        <v>9174540.7403555103</v>
      </c>
      <c r="DL79" s="45">
        <f t="shared" si="330"/>
        <v>16579306.437991451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f>+'APR-JUN 2022'!D80+'JAN-MAR 2022'!D80+'JUL-SEP 2021'!D80+'OCT-DEC 2021'!D80</f>
        <v>0</v>
      </c>
      <c r="E80" s="47">
        <f t="shared" si="268"/>
        <v>0</v>
      </c>
      <c r="F80" s="44">
        <f>+'APR-JUN 2022'!F80+'JAN-MAR 2022'!F80+'JUL-SEP 2021'!F80+'OCT-DEC 2021'!F80</f>
        <v>0</v>
      </c>
      <c r="G80" s="47">
        <f t="shared" si="269"/>
        <v>0</v>
      </c>
      <c r="H80" s="44">
        <f t="shared" si="270"/>
        <v>0</v>
      </c>
      <c r="I80" s="48">
        <f t="shared" si="271"/>
        <v>0</v>
      </c>
      <c r="J80" s="43">
        <f>+'APR-JUN 2022'!J80+'JAN-MAR 2022'!J80+'JUL-SEP 2021'!J80+'OCT-DEC 2021'!J80</f>
        <v>0</v>
      </c>
      <c r="K80" s="47">
        <f t="shared" si="272"/>
        <v>0</v>
      </c>
      <c r="L80" s="44">
        <f>+'APR-JUN 2022'!L80+'JAN-MAR 2022'!L80+'JUL-SEP 2021'!L80+'OCT-DEC 2021'!L80</f>
        <v>0</v>
      </c>
      <c r="M80" s="47">
        <f t="shared" si="273"/>
        <v>0</v>
      </c>
      <c r="N80" s="44">
        <f t="shared" si="274"/>
        <v>0</v>
      </c>
      <c r="O80" s="48">
        <f t="shared" si="275"/>
        <v>0</v>
      </c>
      <c r="P80" s="137">
        <f t="shared" si="276"/>
        <v>0</v>
      </c>
      <c r="Q80" s="138">
        <f t="shared" si="277"/>
        <v>0</v>
      </c>
      <c r="R80" s="139">
        <f t="shared" si="278"/>
        <v>0</v>
      </c>
      <c r="S80" s="39"/>
      <c r="T80" s="43">
        <f>+'APR-JUN 2022'!T80+'JAN-MAR 2022'!T80+'JUL-SEP 2021'!T80+'OCT-DEC 2021'!T80</f>
        <v>175721.28164201265</v>
      </c>
      <c r="U80" s="47">
        <f t="shared" si="279"/>
        <v>0.92748975578891812</v>
      </c>
      <c r="V80" s="44">
        <f>+'APR-JUN 2022'!V80+'JAN-MAR 2022'!V80+'JUL-SEP 2021'!V80+'OCT-DEC 2021'!V80</f>
        <v>41773.81325180662</v>
      </c>
      <c r="W80" s="47">
        <f t="shared" si="280"/>
        <v>0.91060083382684731</v>
      </c>
      <c r="X80" s="44">
        <f t="shared" si="281"/>
        <v>217495.09489381927</v>
      </c>
      <c r="Y80" s="48">
        <f t="shared" si="282"/>
        <v>0.92419750182217308</v>
      </c>
      <c r="Z80" s="46">
        <f>+'APR-JUN 2022'!Z80+'JAN-MAR 2022'!Z80+'JUL-SEP 2021'!Z80+'OCT-DEC 2021'!Z80</f>
        <v>499792.11754632834</v>
      </c>
      <c r="AA80" s="47">
        <f t="shared" si="283"/>
        <v>0.52754632996583073</v>
      </c>
      <c r="AB80" s="44">
        <f>+'APR-JUN 2022'!AB80+'JAN-MAR 2022'!AB80+'JUL-SEP 2021'!AB80+'OCT-DEC 2021'!AB80</f>
        <v>192581.14167244849</v>
      </c>
      <c r="AC80" s="47">
        <f t="shared" si="284"/>
        <v>0.53437761296963371</v>
      </c>
      <c r="AD80" s="44">
        <f t="shared" si="285"/>
        <v>692373.25921877683</v>
      </c>
      <c r="AE80" s="48">
        <f t="shared" si="286"/>
        <v>0.52942883037801391</v>
      </c>
      <c r="AF80" s="137">
        <f t="shared" si="287"/>
        <v>675513.39918834099</v>
      </c>
      <c r="AG80" s="138">
        <f t="shared" si="288"/>
        <v>234354.95492425511</v>
      </c>
      <c r="AH80" s="139">
        <f t="shared" si="289"/>
        <v>909868.35411259613</v>
      </c>
      <c r="AI80" s="41"/>
      <c r="AJ80" s="43">
        <f>+'OCT-DEC 2021'!AJ80+'JUL-SEP 2021'!AJ80+'JAN-MAR 2022'!AJ80+'APR-JUN 2022'!AJ80</f>
        <v>0</v>
      </c>
      <c r="AK80" s="47">
        <f t="shared" si="290"/>
        <v>0</v>
      </c>
      <c r="AL80" s="44">
        <f>+'OCT-DEC 2021'!AL80+'JUL-SEP 2021'!AL80+'JAN-MAR 2022'!AL80+'APR-JUN 2022'!AL80</f>
        <v>0</v>
      </c>
      <c r="AM80" s="47">
        <f t="shared" si="291"/>
        <v>0</v>
      </c>
      <c r="AN80" s="44">
        <f t="shared" si="331"/>
        <v>0</v>
      </c>
      <c r="AO80" s="48">
        <f t="shared" si="292"/>
        <v>0</v>
      </c>
      <c r="AP80" s="46">
        <f>+'OCT-DEC 2021'!AP80+'JUL-SEP 2021'!AP80+'JAN-MAR 2022'!AP80+'APR-JUN 2022'!AP80</f>
        <v>0</v>
      </c>
      <c r="AQ80" s="47">
        <f t="shared" si="293"/>
        <v>0</v>
      </c>
      <c r="AR80" s="44">
        <f>+'OCT-DEC 2021'!AR80+'JUL-SEP 2021'!AR80+'JAN-MAR 2022'!AR80+'APR-JUN 2022'!AR80</f>
        <v>0</v>
      </c>
      <c r="AS80" s="47">
        <f t="shared" si="294"/>
        <v>0</v>
      </c>
      <c r="AT80" s="44">
        <f t="shared" si="332"/>
        <v>0</v>
      </c>
      <c r="AU80" s="48">
        <f t="shared" si="295"/>
        <v>0</v>
      </c>
      <c r="AV80" s="137">
        <f t="shared" si="296"/>
        <v>0</v>
      </c>
      <c r="AW80" s="138">
        <f t="shared" si="297"/>
        <v>0</v>
      </c>
      <c r="AX80" s="139">
        <f t="shared" si="298"/>
        <v>0</v>
      </c>
      <c r="AY80" s="41"/>
      <c r="AZ80" s="43">
        <f>+'OCT-DEC 2021'!AZ80+'JUL-SEP 2021'!AZ80+'JAN-MAR 2022'!AZ80+'APR-JUN 2022'!AZ80</f>
        <v>999324.50532308011</v>
      </c>
      <c r="BA80" s="47">
        <v>5.9566205772219716</v>
      </c>
      <c r="BB80" s="47">
        <f>+'OCT-DEC 2021'!BB80+'JUL-SEP 2021'!BB80+'JAN-MAR 2022'!BB80+'APR-JUN 2022'!BB80</f>
        <v>194351.51471010689</v>
      </c>
      <c r="BC80" s="47">
        <v>5.599821051432631</v>
      </c>
      <c r="BD80" s="44">
        <f t="shared" si="333"/>
        <v>1193676.020033187</v>
      </c>
      <c r="BE80" s="48">
        <v>5.907945790397517</v>
      </c>
      <c r="BF80" s="46">
        <f>+'OCT-DEC 2021'!BF80+'JUL-SEP 2021'!BF80+'JAN-MAR 2022'!BF80+'APR-JUN 2022'!BF80</f>
        <v>1056423.4317191655</v>
      </c>
      <c r="BG80" s="47">
        <v>1.2184229343481403</v>
      </c>
      <c r="BH80" s="44">
        <f>+'OCT-DEC 2021'!BH80+'JUL-SEP 2021'!BH80+'JAN-MAR 2022'!BH80+'APR-JUN 2022'!BH80</f>
        <v>826293.76365827548</v>
      </c>
      <c r="BI80" s="47">
        <v>2.2151835555379029</v>
      </c>
      <c r="BJ80" s="44">
        <f t="shared" si="334"/>
        <v>1882717.1953774411</v>
      </c>
      <c r="BK80" s="48">
        <v>1.4954854477070738</v>
      </c>
      <c r="BL80" s="137">
        <f t="shared" si="299"/>
        <v>2055747.9370422456</v>
      </c>
      <c r="BM80" s="138">
        <f t="shared" si="300"/>
        <v>1020645.2783683824</v>
      </c>
      <c r="BN80" s="139">
        <f t="shared" si="301"/>
        <v>3076393.2154106279</v>
      </c>
      <c r="BO80" s="41"/>
      <c r="BP80" s="43">
        <f>+'OCT-DEC 2021'!BP80+'JUL-SEP 2021'!BP80+'JAN-MAR 2022'!BP80+'APR-JUN 2022'!BP80</f>
        <v>0</v>
      </c>
      <c r="BQ80" s="47">
        <v>0</v>
      </c>
      <c r="BR80" s="47">
        <f>+'OCT-DEC 2021'!BR80+'JUL-SEP 2021'!BR80+'JAN-MAR 2022'!BR80+'APR-JUN 2022'!BR80</f>
        <v>0</v>
      </c>
      <c r="BS80" s="47">
        <v>0</v>
      </c>
      <c r="BT80" s="44">
        <f t="shared" si="335"/>
        <v>0</v>
      </c>
      <c r="BU80" s="48">
        <v>0</v>
      </c>
      <c r="BV80" s="46">
        <f>+'OCT-DEC 2021'!BV80+'JUL-SEP 2021'!BV80+'JAN-MAR 2022'!BV80+'APR-JUN 2022'!BV80</f>
        <v>0</v>
      </c>
      <c r="BW80" s="47">
        <f t="shared" si="302"/>
        <v>0</v>
      </c>
      <c r="BX80" s="44">
        <f>+'OCT-DEC 2021'!BX80+'JUL-SEP 2021'!BX80+'JAN-MAR 2022'!BX80+'APR-JUN 2022'!BX80</f>
        <v>0</v>
      </c>
      <c r="BY80" s="47">
        <f t="shared" si="303"/>
        <v>0</v>
      </c>
      <c r="BZ80" s="44">
        <f t="shared" si="336"/>
        <v>0</v>
      </c>
      <c r="CA80" s="48">
        <f t="shared" si="304"/>
        <v>0</v>
      </c>
      <c r="CB80" s="137">
        <f t="shared" si="305"/>
        <v>0</v>
      </c>
      <c r="CC80" s="138">
        <f t="shared" si="306"/>
        <v>0</v>
      </c>
      <c r="CD80" s="139">
        <f t="shared" si="307"/>
        <v>0</v>
      </c>
      <c r="CE80" s="41"/>
      <c r="CF80" s="43">
        <f>+'OCT-DEC 2021'!CF80+'JUL-SEP 2021'!CF80+'JAN-MAR 2022'!CF80+'APR-JUN 2022'!CF80</f>
        <v>2186660.6289031883</v>
      </c>
      <c r="CG80" s="47">
        <f t="shared" si="308"/>
        <v>17.460041112946456</v>
      </c>
      <c r="CH80" s="47">
        <f>+'OCT-DEC 2021'!CH80+'JUL-SEP 2021'!CH80+'JAN-MAR 2022'!CH80+'APR-JUN 2022'!CH80</f>
        <v>464234.21727035788</v>
      </c>
      <c r="CI80" s="47">
        <f t="shared" si="309"/>
        <v>21.485362024823338</v>
      </c>
      <c r="CJ80" s="44">
        <f t="shared" si="337"/>
        <v>2650894.8461735463</v>
      </c>
      <c r="CK80" s="48">
        <f t="shared" si="310"/>
        <v>18.052333046229332</v>
      </c>
      <c r="CL80" s="46">
        <f>+'OCT-DEC 2021'!CL80+'JUL-SEP 2021'!CL80+'JAN-MAR 2022'!CL80+'APR-JUN 2022'!CL80</f>
        <v>952406.98228850681</v>
      </c>
      <c r="CM80" s="47">
        <f t="shared" si="311"/>
        <v>1.7747562752165913</v>
      </c>
      <c r="CN80" s="44">
        <f>+'OCT-DEC 2021'!CN80+'JUL-SEP 2021'!CN80+'JAN-MAR 2022'!CN80+'APR-JUN 2022'!CN80</f>
        <v>1248102.582307786</v>
      </c>
      <c r="CO80" s="47">
        <f t="shared" si="312"/>
        <v>3.8855917484902105</v>
      </c>
      <c r="CP80" s="44">
        <f t="shared" si="338"/>
        <v>2200509.5645962926</v>
      </c>
      <c r="CQ80" s="48">
        <f t="shared" si="313"/>
        <v>2.5651329533886797</v>
      </c>
      <c r="CR80" s="137">
        <f t="shared" si="314"/>
        <v>3139067.6111916951</v>
      </c>
      <c r="CS80" s="138">
        <f t="shared" si="315"/>
        <v>1712336.7995781437</v>
      </c>
      <c r="CT80" s="139">
        <f t="shared" si="316"/>
        <v>4851404.4107698388</v>
      </c>
      <c r="CU80" s="41"/>
      <c r="CV80" s="46">
        <f t="shared" si="317"/>
        <v>3361706.4158682809</v>
      </c>
      <c r="CW80" s="47">
        <f t="shared" si="265"/>
        <v>4.9451621820459355</v>
      </c>
      <c r="CX80" s="47">
        <f t="shared" si="318"/>
        <v>700359.54523227143</v>
      </c>
      <c r="CY80" s="47">
        <f t="shared" si="319"/>
        <v>4.655562503621308</v>
      </c>
      <c r="CZ80" s="44">
        <f t="shared" si="320"/>
        <v>4062065.9611005522</v>
      </c>
      <c r="DA80" s="48">
        <f t="shared" si="321"/>
        <v>4.8926877801633184</v>
      </c>
      <c r="DB80" s="46">
        <f t="shared" si="322"/>
        <v>2508622.5315540005</v>
      </c>
      <c r="DC80" s="47">
        <f t="shared" si="323"/>
        <v>0.90252147959307405</v>
      </c>
      <c r="DD80" s="44">
        <f t="shared" si="324"/>
        <v>2266977.4876385098</v>
      </c>
      <c r="DE80" s="47">
        <f t="shared" si="325"/>
        <v>1.4919675065326119</v>
      </c>
      <c r="DF80" s="44">
        <f t="shared" si="326"/>
        <v>4775600.0191925103</v>
      </c>
      <c r="DG80" s="48">
        <f t="shared" si="327"/>
        <v>1.1108562774899502</v>
      </c>
      <c r="DH80" s="174"/>
      <c r="DI80" s="187" t="s">
        <v>79</v>
      </c>
      <c r="DJ80" s="46">
        <f t="shared" si="328"/>
        <v>4062065.9611005522</v>
      </c>
      <c r="DK80" s="44">
        <f t="shared" si="329"/>
        <v>4775600.0191925103</v>
      </c>
      <c r="DL80" s="45">
        <f t="shared" si="330"/>
        <v>8837665.9802930616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f>+'APR-JUN 2022'!D81+'JAN-MAR 2022'!D81+'JUL-SEP 2021'!D81+'OCT-DEC 2021'!D81</f>
        <v>0</v>
      </c>
      <c r="E81" s="47">
        <f t="shared" si="268"/>
        <v>0</v>
      </c>
      <c r="F81" s="44">
        <f>+'APR-JUN 2022'!F81+'JAN-MAR 2022'!F81+'JUL-SEP 2021'!F81+'OCT-DEC 2021'!F81</f>
        <v>0</v>
      </c>
      <c r="G81" s="47">
        <f t="shared" si="269"/>
        <v>0</v>
      </c>
      <c r="H81" s="44">
        <f t="shared" si="270"/>
        <v>0</v>
      </c>
      <c r="I81" s="48">
        <f t="shared" si="271"/>
        <v>0</v>
      </c>
      <c r="J81" s="43">
        <f>+'APR-JUN 2022'!J81+'JAN-MAR 2022'!J81+'JUL-SEP 2021'!J81+'OCT-DEC 2021'!J81</f>
        <v>0</v>
      </c>
      <c r="K81" s="47">
        <f t="shared" si="272"/>
        <v>0</v>
      </c>
      <c r="L81" s="44">
        <f>+'APR-JUN 2022'!L81+'JAN-MAR 2022'!L81+'JUL-SEP 2021'!L81+'OCT-DEC 2021'!L81</f>
        <v>0</v>
      </c>
      <c r="M81" s="47">
        <f t="shared" si="273"/>
        <v>0</v>
      </c>
      <c r="N81" s="44">
        <f t="shared" si="274"/>
        <v>0</v>
      </c>
      <c r="O81" s="48">
        <f t="shared" si="275"/>
        <v>0</v>
      </c>
      <c r="P81" s="137">
        <f t="shared" si="276"/>
        <v>0</v>
      </c>
      <c r="Q81" s="138">
        <f t="shared" si="277"/>
        <v>0</v>
      </c>
      <c r="R81" s="139">
        <f t="shared" si="278"/>
        <v>0</v>
      </c>
      <c r="S81" s="39"/>
      <c r="T81" s="43">
        <f>+'APR-JUN 2022'!T81+'JAN-MAR 2022'!T81+'JUL-SEP 2021'!T81+'OCT-DEC 2021'!T81</f>
        <v>923937.05497528636</v>
      </c>
      <c r="U81" s="47">
        <f t="shared" si="279"/>
        <v>4.8767124020251682</v>
      </c>
      <c r="V81" s="44">
        <f>+'APR-JUN 2022'!V81+'JAN-MAR 2022'!V81+'JUL-SEP 2021'!V81+'OCT-DEC 2021'!V81</f>
        <v>349996.84455813415</v>
      </c>
      <c r="W81" s="47">
        <f t="shared" si="280"/>
        <v>7.6293590094416164</v>
      </c>
      <c r="X81" s="44">
        <f t="shared" si="281"/>
        <v>1273933.8995334206</v>
      </c>
      <c r="Y81" s="48">
        <f t="shared" si="282"/>
        <v>5.4133015184096669</v>
      </c>
      <c r="Z81" s="46">
        <f>+'APR-JUN 2022'!Z81+'JAN-MAR 2022'!Z81+'JUL-SEP 2021'!Z81+'OCT-DEC 2021'!Z81</f>
        <v>1224747.0074930224</v>
      </c>
      <c r="AA81" s="47">
        <f t="shared" si="283"/>
        <v>1.292759061730673</v>
      </c>
      <c r="AB81" s="44">
        <f>+'APR-JUN 2022'!AB81+'JAN-MAR 2022'!AB81+'JUL-SEP 2021'!AB81+'OCT-DEC 2021'!AB81</f>
        <v>699474.03347467957</v>
      </c>
      <c r="AC81" s="47">
        <f t="shared" si="284"/>
        <v>1.94091311899163</v>
      </c>
      <c r="AD81" s="44">
        <f t="shared" si="285"/>
        <v>1924221.0409677019</v>
      </c>
      <c r="AE81" s="48">
        <f t="shared" si="286"/>
        <v>1.4713712315489542</v>
      </c>
      <c r="AF81" s="137">
        <f t="shared" si="287"/>
        <v>2148684.062468309</v>
      </c>
      <c r="AG81" s="138">
        <f t="shared" si="288"/>
        <v>1049470.8780328138</v>
      </c>
      <c r="AH81" s="139">
        <f t="shared" si="289"/>
        <v>3198154.9405011227</v>
      </c>
      <c r="AI81" s="41"/>
      <c r="AJ81" s="43">
        <f>+'OCT-DEC 2021'!AJ81+'JUL-SEP 2021'!AJ81+'JAN-MAR 2022'!AJ81+'APR-JUN 2022'!AJ81</f>
        <v>0</v>
      </c>
      <c r="AK81" s="47">
        <f t="shared" si="290"/>
        <v>0</v>
      </c>
      <c r="AL81" s="44">
        <f>+'OCT-DEC 2021'!AL81+'JUL-SEP 2021'!AL81+'JAN-MAR 2022'!AL81+'APR-JUN 2022'!AL81</f>
        <v>0</v>
      </c>
      <c r="AM81" s="47">
        <f t="shared" si="291"/>
        <v>0</v>
      </c>
      <c r="AN81" s="44">
        <f t="shared" si="331"/>
        <v>0</v>
      </c>
      <c r="AO81" s="48">
        <f t="shared" si="292"/>
        <v>0</v>
      </c>
      <c r="AP81" s="46">
        <f>+'OCT-DEC 2021'!AP81+'JUL-SEP 2021'!AP81+'JAN-MAR 2022'!AP81+'APR-JUN 2022'!AP81</f>
        <v>0</v>
      </c>
      <c r="AQ81" s="47">
        <f t="shared" si="293"/>
        <v>0</v>
      </c>
      <c r="AR81" s="44">
        <f>+'OCT-DEC 2021'!AR81+'JUL-SEP 2021'!AR81+'JAN-MAR 2022'!AR81+'APR-JUN 2022'!AR81</f>
        <v>0</v>
      </c>
      <c r="AS81" s="47">
        <f t="shared" si="294"/>
        <v>0</v>
      </c>
      <c r="AT81" s="44">
        <f t="shared" si="332"/>
        <v>0</v>
      </c>
      <c r="AU81" s="48">
        <f t="shared" si="295"/>
        <v>0</v>
      </c>
      <c r="AV81" s="137">
        <f t="shared" si="296"/>
        <v>0</v>
      </c>
      <c r="AW81" s="138">
        <f t="shared" si="297"/>
        <v>0</v>
      </c>
      <c r="AX81" s="139">
        <f t="shared" si="298"/>
        <v>0</v>
      </c>
      <c r="AY81" s="41"/>
      <c r="AZ81" s="43">
        <f>+'OCT-DEC 2021'!AZ81+'JUL-SEP 2021'!AZ81+'JAN-MAR 2022'!AZ81+'APR-JUN 2022'!AZ81</f>
        <v>620750.53483794606</v>
      </c>
      <c r="BA81" s="47">
        <v>5.0539641695063136</v>
      </c>
      <c r="BB81" s="47">
        <f>+'OCT-DEC 2021'!BB81+'JUL-SEP 2021'!BB81+'JAN-MAR 2022'!BB81+'APR-JUN 2022'!BB81</f>
        <v>120725.35603823674</v>
      </c>
      <c r="BC81" s="47">
        <v>4.7512334523725448</v>
      </c>
      <c r="BD81" s="44">
        <f t="shared" si="333"/>
        <v>741475.89087618282</v>
      </c>
      <c r="BE81" s="48">
        <v>5.0126654791868646</v>
      </c>
      <c r="BF81" s="46">
        <f>+'OCT-DEC 2021'!BF81+'JUL-SEP 2021'!BF81+'JAN-MAR 2022'!BF81+'APR-JUN 2022'!BF81</f>
        <v>21961.627010522643</v>
      </c>
      <c r="BG81" s="47">
        <v>1.584997221169741E-2</v>
      </c>
      <c r="BH81" s="44">
        <f>+'OCT-DEC 2021'!BH81+'JUL-SEP 2021'!BH81+'JAN-MAR 2022'!BH81+'APR-JUN 2022'!BH81</f>
        <v>17177.539700206486</v>
      </c>
      <c r="BI81" s="47">
        <v>2.881642885183271E-2</v>
      </c>
      <c r="BJ81" s="44">
        <f t="shared" si="334"/>
        <v>39139.166710729129</v>
      </c>
      <c r="BK81" s="48">
        <v>1.9454166628795656E-2</v>
      </c>
      <c r="BL81" s="137">
        <f t="shared" si="299"/>
        <v>642712.16184846871</v>
      </c>
      <c r="BM81" s="138">
        <f t="shared" si="300"/>
        <v>137902.89573844324</v>
      </c>
      <c r="BN81" s="139">
        <f t="shared" si="301"/>
        <v>780615.05758691195</v>
      </c>
      <c r="BO81" s="41"/>
      <c r="BP81" s="43">
        <f>+'OCT-DEC 2021'!BP81+'JUL-SEP 2021'!BP81+'JAN-MAR 2022'!BP81+'APR-JUN 2022'!BP81</f>
        <v>606689.56999999925</v>
      </c>
      <c r="BQ81" s="47">
        <v>4.6604495277335101</v>
      </c>
      <c r="BR81" s="47">
        <f>+'OCT-DEC 2021'!BR81+'JUL-SEP 2021'!BR81+'JAN-MAR 2022'!BR81+'APR-JUN 2022'!BR81</f>
        <v>2076.3700000000099</v>
      </c>
      <c r="BS81" s="47">
        <v>4.8595513381546614E-2</v>
      </c>
      <c r="BT81" s="44">
        <f t="shared" si="335"/>
        <v>608765.93999999925</v>
      </c>
      <c r="BU81" s="48">
        <v>4.0918224466266446</v>
      </c>
      <c r="BV81" s="46">
        <f>+'OCT-DEC 2021'!BV81+'JUL-SEP 2021'!BV81+'JAN-MAR 2022'!BV81+'APR-JUN 2022'!BV81</f>
        <v>528363.17000000004</v>
      </c>
      <c r="BW81" s="47">
        <f t="shared" si="302"/>
        <v>1.9688963127200911</v>
      </c>
      <c r="BX81" s="44">
        <f>+'OCT-DEC 2021'!BX81+'JUL-SEP 2021'!BX81+'JAN-MAR 2022'!BX81+'APR-JUN 2022'!BX81</f>
        <v>-35824.59999999986</v>
      </c>
      <c r="BY81" s="47">
        <f t="shared" si="303"/>
        <v>-0.21044574463085589</v>
      </c>
      <c r="BZ81" s="44">
        <f t="shared" si="336"/>
        <v>492538.57000000018</v>
      </c>
      <c r="CA81" s="48">
        <f t="shared" si="304"/>
        <v>1.1230122415849084</v>
      </c>
      <c r="CB81" s="137">
        <f t="shared" si="305"/>
        <v>1135052.7399999993</v>
      </c>
      <c r="CC81" s="138">
        <f t="shared" si="306"/>
        <v>-33748.22999999985</v>
      </c>
      <c r="CD81" s="139">
        <f t="shared" si="307"/>
        <v>1101304.5099999995</v>
      </c>
      <c r="CE81" s="41"/>
      <c r="CF81" s="43">
        <f>+'OCT-DEC 2021'!CF81+'JUL-SEP 2021'!CF81+'JAN-MAR 2022'!CF81+'APR-JUN 2022'!CF81</f>
        <v>1556388.4408350792</v>
      </c>
      <c r="CG81" s="47">
        <f t="shared" si="308"/>
        <v>12.427445670124715</v>
      </c>
      <c r="CH81" s="47">
        <f>+'OCT-DEC 2021'!CH81+'JUL-SEP 2021'!CH81+'JAN-MAR 2022'!CH81+'APR-JUN 2022'!CH81</f>
        <v>394183.48384394636</v>
      </c>
      <c r="CI81" s="47">
        <f t="shared" si="309"/>
        <v>18.243323175079666</v>
      </c>
      <c r="CJ81" s="44">
        <f t="shared" si="337"/>
        <v>1950571.9246790255</v>
      </c>
      <c r="CK81" s="48">
        <f t="shared" si="310"/>
        <v>13.283202864782767</v>
      </c>
      <c r="CL81" s="46">
        <f>+'OCT-DEC 2021'!CL81+'JUL-SEP 2021'!CL81+'JAN-MAR 2022'!CL81+'APR-JUN 2022'!CL81</f>
        <v>499554.54643695801</v>
      </c>
      <c r="CM81" s="47">
        <f t="shared" si="311"/>
        <v>0.93089150183634495</v>
      </c>
      <c r="CN81" s="44">
        <f>+'OCT-DEC 2021'!CN81+'JUL-SEP 2021'!CN81+'JAN-MAR 2022'!CN81+'APR-JUN 2022'!CN81</f>
        <v>699343.97168631479</v>
      </c>
      <c r="CO81" s="47">
        <f t="shared" si="312"/>
        <v>2.1771969742392581</v>
      </c>
      <c r="CP81" s="44">
        <f t="shared" si="338"/>
        <v>1198898.5181232728</v>
      </c>
      <c r="CQ81" s="48">
        <f t="shared" si="313"/>
        <v>1.3975554326531936</v>
      </c>
      <c r="CR81" s="137">
        <f t="shared" si="314"/>
        <v>2055942.9872720372</v>
      </c>
      <c r="CS81" s="138">
        <f t="shared" si="315"/>
        <v>1093527.4555302612</v>
      </c>
      <c r="CT81" s="139">
        <f t="shared" si="316"/>
        <v>3149470.4428022983</v>
      </c>
      <c r="CU81" s="41"/>
      <c r="CV81" s="46">
        <f t="shared" si="317"/>
        <v>3707765.600648311</v>
      </c>
      <c r="CW81" s="47">
        <f t="shared" si="265"/>
        <v>5.4542247180383425</v>
      </c>
      <c r="CX81" s="47">
        <f t="shared" si="318"/>
        <v>866982.05444031721</v>
      </c>
      <c r="CY81" s="47">
        <f t="shared" si="319"/>
        <v>5.7631671781189029</v>
      </c>
      <c r="CZ81" s="44">
        <f t="shared" si="320"/>
        <v>4574747.6550886277</v>
      </c>
      <c r="DA81" s="48">
        <f t="shared" si="321"/>
        <v>5.5102039611682372</v>
      </c>
      <c r="DB81" s="46">
        <f t="shared" si="322"/>
        <v>2274626.3509405032</v>
      </c>
      <c r="DC81" s="47">
        <f t="shared" si="323"/>
        <v>0.81833720057537773</v>
      </c>
      <c r="DD81" s="44">
        <f t="shared" si="324"/>
        <v>1380170.9448612011</v>
      </c>
      <c r="DE81" s="47">
        <f t="shared" si="325"/>
        <v>0.90833288571310178</v>
      </c>
      <c r="DF81" s="44">
        <f t="shared" si="326"/>
        <v>3654797.2958017043</v>
      </c>
      <c r="DG81" s="48">
        <f t="shared" si="327"/>
        <v>0.85014542731346687</v>
      </c>
      <c r="DH81" s="174"/>
      <c r="DI81" s="187" t="s">
        <v>80</v>
      </c>
      <c r="DJ81" s="46">
        <f t="shared" si="328"/>
        <v>4574747.6550886277</v>
      </c>
      <c r="DK81" s="44">
        <f t="shared" si="329"/>
        <v>3654797.2958017043</v>
      </c>
      <c r="DL81" s="45">
        <f t="shared" si="330"/>
        <v>8229544.9508903325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f>+'APR-JUN 2022'!D82+'JAN-MAR 2022'!D82+'JUL-SEP 2021'!D82+'OCT-DEC 2021'!D82</f>
        <v>0</v>
      </c>
      <c r="E82" s="47">
        <f t="shared" si="268"/>
        <v>0</v>
      </c>
      <c r="F82" s="44">
        <f>+'APR-JUN 2022'!F82+'JAN-MAR 2022'!F82+'JUL-SEP 2021'!F82+'OCT-DEC 2021'!F82</f>
        <v>0</v>
      </c>
      <c r="G82" s="47">
        <f t="shared" si="269"/>
        <v>0</v>
      </c>
      <c r="H82" s="44">
        <f t="shared" si="270"/>
        <v>0</v>
      </c>
      <c r="I82" s="48">
        <f t="shared" si="271"/>
        <v>0</v>
      </c>
      <c r="J82" s="43">
        <f>+'APR-JUN 2022'!J82+'JAN-MAR 2022'!J82+'JUL-SEP 2021'!J82+'OCT-DEC 2021'!J82</f>
        <v>0</v>
      </c>
      <c r="K82" s="47">
        <f t="shared" si="272"/>
        <v>0</v>
      </c>
      <c r="L82" s="44">
        <f>+'APR-JUN 2022'!L82+'JAN-MAR 2022'!L82+'JUL-SEP 2021'!L82+'OCT-DEC 2021'!L82</f>
        <v>0</v>
      </c>
      <c r="M82" s="47">
        <f t="shared" si="273"/>
        <v>0</v>
      </c>
      <c r="N82" s="44">
        <f t="shared" si="274"/>
        <v>0</v>
      </c>
      <c r="O82" s="48">
        <f t="shared" si="275"/>
        <v>0</v>
      </c>
      <c r="P82" s="137">
        <f t="shared" si="276"/>
        <v>0</v>
      </c>
      <c r="Q82" s="138">
        <f t="shared" si="277"/>
        <v>0</v>
      </c>
      <c r="R82" s="139">
        <f t="shared" si="278"/>
        <v>0</v>
      </c>
      <c r="S82" s="39"/>
      <c r="T82" s="43">
        <f>+'APR-JUN 2022'!T82+'JAN-MAR 2022'!T82+'JUL-SEP 2021'!T82+'OCT-DEC 2021'!T82</f>
        <v>1300679.8188009418</v>
      </c>
      <c r="U82" s="47">
        <f t="shared" si="279"/>
        <v>6.8652310990818162</v>
      </c>
      <c r="V82" s="44">
        <f>+'APR-JUN 2022'!V82+'JAN-MAR 2022'!V82+'JUL-SEP 2021'!V82+'OCT-DEC 2021'!V82</f>
        <v>299569.08751194418</v>
      </c>
      <c r="W82" s="47">
        <f t="shared" si="280"/>
        <v>6.5301163490342056</v>
      </c>
      <c r="X82" s="44">
        <f t="shared" si="281"/>
        <v>1600248.9063128859</v>
      </c>
      <c r="Y82" s="48">
        <f t="shared" si="282"/>
        <v>6.7999052678868583</v>
      </c>
      <c r="Z82" s="46">
        <f>+'APR-JUN 2022'!Z82+'JAN-MAR 2022'!Z82+'JUL-SEP 2021'!Z82+'OCT-DEC 2021'!Z82</f>
        <v>4322955.0414470546</v>
      </c>
      <c r="AA82" s="47">
        <f t="shared" si="283"/>
        <v>4.5630152750684037</v>
      </c>
      <c r="AB82" s="44">
        <f>+'APR-JUN 2022'!AB82+'JAN-MAR 2022'!AB82+'JUL-SEP 2021'!AB82+'OCT-DEC 2021'!AB82</f>
        <v>1640902.5991306046</v>
      </c>
      <c r="AC82" s="47">
        <f t="shared" si="284"/>
        <v>4.5532060222723665</v>
      </c>
      <c r="AD82" s="44">
        <f t="shared" si="285"/>
        <v>5963857.640577659</v>
      </c>
      <c r="AE82" s="48">
        <f t="shared" si="286"/>
        <v>4.5603121338837287</v>
      </c>
      <c r="AF82" s="137">
        <f t="shared" si="287"/>
        <v>5623634.8602479966</v>
      </c>
      <c r="AG82" s="138">
        <f t="shared" si="288"/>
        <v>1940471.6866425488</v>
      </c>
      <c r="AH82" s="139">
        <f t="shared" si="289"/>
        <v>7564106.5468905456</v>
      </c>
      <c r="AI82" s="41"/>
      <c r="AJ82" s="43">
        <f>+'OCT-DEC 2021'!AJ82+'JUL-SEP 2021'!AJ82+'JAN-MAR 2022'!AJ82+'APR-JUN 2022'!AJ82</f>
        <v>0</v>
      </c>
      <c r="AK82" s="47">
        <f t="shared" si="290"/>
        <v>0</v>
      </c>
      <c r="AL82" s="44">
        <f>+'OCT-DEC 2021'!AL82+'JUL-SEP 2021'!AL82+'JAN-MAR 2022'!AL82+'APR-JUN 2022'!AL82</f>
        <v>0</v>
      </c>
      <c r="AM82" s="47">
        <f t="shared" si="291"/>
        <v>0</v>
      </c>
      <c r="AN82" s="44">
        <f t="shared" si="331"/>
        <v>0</v>
      </c>
      <c r="AO82" s="48">
        <f t="shared" si="292"/>
        <v>0</v>
      </c>
      <c r="AP82" s="46">
        <f>+'OCT-DEC 2021'!AP82+'JUL-SEP 2021'!AP82+'JAN-MAR 2022'!AP82+'APR-JUN 2022'!AP82</f>
        <v>0</v>
      </c>
      <c r="AQ82" s="47">
        <f t="shared" si="293"/>
        <v>0</v>
      </c>
      <c r="AR82" s="44">
        <f>+'OCT-DEC 2021'!AR82+'JUL-SEP 2021'!AR82+'JAN-MAR 2022'!AR82+'APR-JUN 2022'!AR82</f>
        <v>0</v>
      </c>
      <c r="AS82" s="47">
        <f t="shared" si="294"/>
        <v>0</v>
      </c>
      <c r="AT82" s="44">
        <f t="shared" si="332"/>
        <v>0</v>
      </c>
      <c r="AU82" s="48">
        <f t="shared" si="295"/>
        <v>0</v>
      </c>
      <c r="AV82" s="137">
        <f t="shared" si="296"/>
        <v>0</v>
      </c>
      <c r="AW82" s="138">
        <f t="shared" si="297"/>
        <v>0</v>
      </c>
      <c r="AX82" s="139">
        <f t="shared" si="298"/>
        <v>0</v>
      </c>
      <c r="AY82" s="41"/>
      <c r="AZ82" s="43">
        <f>+'OCT-DEC 2021'!AZ82+'JUL-SEP 2021'!AZ82+'JAN-MAR 2022'!AZ82+'APR-JUN 2022'!AZ82</f>
        <v>197958.58503862596</v>
      </c>
      <c r="BA82" s="47">
        <v>1.8977827286653919</v>
      </c>
      <c r="BB82" s="47">
        <f>+'OCT-DEC 2021'!BB82+'JUL-SEP 2021'!BB82+'JAN-MAR 2022'!BB82+'APR-JUN 2022'!BB82</f>
        <v>38499.557098009922</v>
      </c>
      <c r="BC82" s="47">
        <v>1.7841061953256088</v>
      </c>
      <c r="BD82" s="44">
        <f t="shared" si="333"/>
        <v>236458.14213663587</v>
      </c>
      <c r="BE82" s="48">
        <v>1.8822749136955823</v>
      </c>
      <c r="BF82" s="46">
        <f>+'OCT-DEC 2021'!BF82+'JUL-SEP 2021'!BF82+'JAN-MAR 2022'!BF82+'APR-JUN 2022'!BF82</f>
        <v>1096815.8997008358</v>
      </c>
      <c r="BG82" s="47">
        <v>1.795405780012733</v>
      </c>
      <c r="BH82" s="44">
        <f>+'OCT-DEC 2021'!BH82+'JUL-SEP 2021'!BH82+'JAN-MAR 2022'!BH82+'APR-JUN 2022'!BH82</f>
        <v>857887.1980614739</v>
      </c>
      <c r="BI82" s="47">
        <v>3.2641813013226773</v>
      </c>
      <c r="BJ82" s="44">
        <f t="shared" si="334"/>
        <v>1954703.0977623097</v>
      </c>
      <c r="BK82" s="48">
        <v>2.2036709430249641</v>
      </c>
      <c r="BL82" s="137">
        <f t="shared" si="299"/>
        <v>1294774.4847394617</v>
      </c>
      <c r="BM82" s="138">
        <f t="shared" si="300"/>
        <v>896386.75515948387</v>
      </c>
      <c r="BN82" s="139">
        <f t="shared" si="301"/>
        <v>2191161.2398989457</v>
      </c>
      <c r="BO82" s="41"/>
      <c r="BP82" s="43">
        <f>+'OCT-DEC 2021'!BP82+'JUL-SEP 2021'!BP82+'JAN-MAR 2022'!BP82+'APR-JUN 2022'!BP82</f>
        <v>0</v>
      </c>
      <c r="BQ82" s="47">
        <v>0</v>
      </c>
      <c r="BR82" s="47">
        <f>+'OCT-DEC 2021'!BR82+'JUL-SEP 2021'!BR82+'JAN-MAR 2022'!BR82+'APR-JUN 2022'!BR82</f>
        <v>0</v>
      </c>
      <c r="BS82" s="47">
        <v>0</v>
      </c>
      <c r="BT82" s="44">
        <f t="shared" si="335"/>
        <v>0</v>
      </c>
      <c r="BU82" s="48">
        <v>0</v>
      </c>
      <c r="BV82" s="46">
        <f>+'OCT-DEC 2021'!BV82+'JUL-SEP 2021'!BV82+'JAN-MAR 2022'!BV82+'APR-JUN 2022'!BV82</f>
        <v>0</v>
      </c>
      <c r="BW82" s="47">
        <f t="shared" si="302"/>
        <v>0</v>
      </c>
      <c r="BX82" s="44">
        <f>+'OCT-DEC 2021'!BX82+'JUL-SEP 2021'!BX82+'JAN-MAR 2022'!BX82+'APR-JUN 2022'!BX82</f>
        <v>0</v>
      </c>
      <c r="BY82" s="47">
        <f t="shared" si="303"/>
        <v>0</v>
      </c>
      <c r="BZ82" s="44">
        <f t="shared" si="336"/>
        <v>0</v>
      </c>
      <c r="CA82" s="48">
        <f t="shared" si="304"/>
        <v>0</v>
      </c>
      <c r="CB82" s="137">
        <f t="shared" si="305"/>
        <v>0</v>
      </c>
      <c r="CC82" s="138">
        <f t="shared" si="306"/>
        <v>0</v>
      </c>
      <c r="CD82" s="139">
        <f t="shared" si="307"/>
        <v>0</v>
      </c>
      <c r="CE82" s="41"/>
      <c r="CF82" s="43">
        <f>+'OCT-DEC 2021'!CF82+'JUL-SEP 2021'!CF82+'JAN-MAR 2022'!CF82+'APR-JUN 2022'!CF82</f>
        <v>812248.0278873099</v>
      </c>
      <c r="CG82" s="47">
        <f t="shared" si="308"/>
        <v>6.4856355729675492</v>
      </c>
      <c r="CH82" s="47">
        <f>+'OCT-DEC 2021'!CH82+'JUL-SEP 2021'!CH82+'JAN-MAR 2022'!CH82+'APR-JUN 2022'!CH82</f>
        <v>195744.20255390846</v>
      </c>
      <c r="CI82" s="47">
        <f t="shared" si="309"/>
        <v>9.0592957168467834</v>
      </c>
      <c r="CJ82" s="44">
        <f t="shared" si="337"/>
        <v>1007992.2304412184</v>
      </c>
      <c r="CK82" s="48">
        <f t="shared" si="310"/>
        <v>6.8643278997665451</v>
      </c>
      <c r="CL82" s="46">
        <f>+'OCT-DEC 2021'!CL82+'JUL-SEP 2021'!CL82+'JAN-MAR 2022'!CL82+'APR-JUN 2022'!CL82</f>
        <v>93786.646385560103</v>
      </c>
      <c r="CM82" s="47">
        <f t="shared" si="311"/>
        <v>0.17476608456223081</v>
      </c>
      <c r="CN82" s="44">
        <f>+'OCT-DEC 2021'!CN82+'JUL-SEP 2021'!CN82+'JAN-MAR 2022'!CN82+'APR-JUN 2022'!CN82</f>
        <v>146248.44097568438</v>
      </c>
      <c r="CO82" s="47">
        <f t="shared" si="312"/>
        <v>0.4553005045738634</v>
      </c>
      <c r="CP82" s="44">
        <f t="shared" si="338"/>
        <v>240035.08736124448</v>
      </c>
      <c r="CQ82" s="48">
        <f t="shared" si="313"/>
        <v>0.27980878723097924</v>
      </c>
      <c r="CR82" s="137">
        <f t="shared" si="314"/>
        <v>906034.67427286995</v>
      </c>
      <c r="CS82" s="138">
        <f t="shared" si="315"/>
        <v>341992.64352959284</v>
      </c>
      <c r="CT82" s="139">
        <f t="shared" si="316"/>
        <v>1248027.3178024627</v>
      </c>
      <c r="CU82" s="41"/>
      <c r="CV82" s="46">
        <f t="shared" si="317"/>
        <v>2310886.4317268776</v>
      </c>
      <c r="CW82" s="47">
        <f t="shared" si="265"/>
        <v>3.3993772136783149</v>
      </c>
      <c r="CX82" s="47">
        <f t="shared" si="318"/>
        <v>533812.84716386255</v>
      </c>
      <c r="CY82" s="47">
        <f t="shared" si="319"/>
        <v>3.5484617752774459</v>
      </c>
      <c r="CZ82" s="44">
        <f t="shared" si="320"/>
        <v>2844699.2788907401</v>
      </c>
      <c r="DA82" s="48">
        <f t="shared" si="321"/>
        <v>3.4263907906353164</v>
      </c>
      <c r="DB82" s="46">
        <f t="shared" si="322"/>
        <v>5513557.5875334498</v>
      </c>
      <c r="DC82" s="47">
        <f t="shared" si="323"/>
        <v>1.9836001985678544</v>
      </c>
      <c r="DD82" s="44">
        <f t="shared" si="324"/>
        <v>2645038.2381677628</v>
      </c>
      <c r="DE82" s="47">
        <f t="shared" si="325"/>
        <v>1.7407808972083825</v>
      </c>
      <c r="DF82" s="44">
        <f t="shared" si="326"/>
        <v>8158595.8257012125</v>
      </c>
      <c r="DG82" s="48">
        <f t="shared" si="327"/>
        <v>1.8977777351663405</v>
      </c>
      <c r="DH82" s="174"/>
      <c r="DI82" s="187" t="s">
        <v>81</v>
      </c>
      <c r="DJ82" s="46">
        <f t="shared" si="328"/>
        <v>2844699.2788907401</v>
      </c>
      <c r="DK82" s="44">
        <f t="shared" si="329"/>
        <v>8158595.8257012125</v>
      </c>
      <c r="DL82" s="45">
        <f t="shared" si="330"/>
        <v>11003295.104591953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f>+'APR-JUN 2022'!D83+'JAN-MAR 2022'!D83+'JUL-SEP 2021'!D83+'OCT-DEC 2021'!D83</f>
        <v>0</v>
      </c>
      <c r="E83" s="47">
        <f t="shared" si="268"/>
        <v>0</v>
      </c>
      <c r="F83" s="44">
        <f>+'APR-JUN 2022'!F83+'JAN-MAR 2022'!F83+'JUL-SEP 2021'!F83+'OCT-DEC 2021'!F83</f>
        <v>0</v>
      </c>
      <c r="G83" s="47">
        <f t="shared" si="269"/>
        <v>0</v>
      </c>
      <c r="H83" s="44">
        <f t="shared" si="270"/>
        <v>0</v>
      </c>
      <c r="I83" s="48">
        <f t="shared" si="271"/>
        <v>0</v>
      </c>
      <c r="J83" s="43">
        <f>+'APR-JUN 2022'!J83+'JAN-MAR 2022'!J83+'JUL-SEP 2021'!J83+'OCT-DEC 2021'!J83</f>
        <v>0</v>
      </c>
      <c r="K83" s="47">
        <f t="shared" si="272"/>
        <v>0</v>
      </c>
      <c r="L83" s="44">
        <f>+'APR-JUN 2022'!L83+'JAN-MAR 2022'!L83+'JUL-SEP 2021'!L83+'OCT-DEC 2021'!L83</f>
        <v>0</v>
      </c>
      <c r="M83" s="47">
        <f t="shared" si="273"/>
        <v>0</v>
      </c>
      <c r="N83" s="44">
        <f t="shared" si="274"/>
        <v>0</v>
      </c>
      <c r="O83" s="48">
        <f t="shared" si="275"/>
        <v>0</v>
      </c>
      <c r="P83" s="137">
        <f t="shared" si="276"/>
        <v>0</v>
      </c>
      <c r="Q83" s="138">
        <f t="shared" si="277"/>
        <v>0</v>
      </c>
      <c r="R83" s="139">
        <f t="shared" si="278"/>
        <v>0</v>
      </c>
      <c r="S83" s="39"/>
      <c r="T83" s="43">
        <f>+'APR-JUN 2022'!T83+'JAN-MAR 2022'!T83+'JUL-SEP 2021'!T83+'OCT-DEC 2021'!T83</f>
        <v>0</v>
      </c>
      <c r="U83" s="47">
        <f t="shared" si="279"/>
        <v>0</v>
      </c>
      <c r="V83" s="44">
        <f>+'APR-JUN 2022'!V83+'JAN-MAR 2022'!V83+'JUL-SEP 2021'!V83+'OCT-DEC 2021'!V83</f>
        <v>0</v>
      </c>
      <c r="W83" s="47">
        <f t="shared" si="280"/>
        <v>0</v>
      </c>
      <c r="X83" s="44">
        <f t="shared" si="281"/>
        <v>0</v>
      </c>
      <c r="Y83" s="48">
        <f t="shared" si="282"/>
        <v>0</v>
      </c>
      <c r="Z83" s="46">
        <f>+'APR-JUN 2022'!Z83+'JAN-MAR 2022'!Z83+'JUL-SEP 2021'!Z83+'OCT-DEC 2021'!Z83</f>
        <v>0</v>
      </c>
      <c r="AA83" s="47">
        <f t="shared" si="283"/>
        <v>0</v>
      </c>
      <c r="AB83" s="44">
        <f>+'APR-JUN 2022'!AB83+'JAN-MAR 2022'!AB83+'JUL-SEP 2021'!AB83+'OCT-DEC 2021'!AB83</f>
        <v>0</v>
      </c>
      <c r="AC83" s="47">
        <f t="shared" si="284"/>
        <v>0</v>
      </c>
      <c r="AD83" s="44">
        <f t="shared" si="285"/>
        <v>0</v>
      </c>
      <c r="AE83" s="48">
        <f t="shared" si="286"/>
        <v>0</v>
      </c>
      <c r="AF83" s="137">
        <f t="shared" si="287"/>
        <v>0</v>
      </c>
      <c r="AG83" s="138">
        <f t="shared" si="288"/>
        <v>0</v>
      </c>
      <c r="AH83" s="139">
        <f t="shared" si="289"/>
        <v>0</v>
      </c>
      <c r="AI83" s="41"/>
      <c r="AJ83" s="43">
        <f>+'OCT-DEC 2021'!AJ83+'JUL-SEP 2021'!AJ83+'JAN-MAR 2022'!AJ83+'APR-JUN 2022'!AJ83</f>
        <v>0</v>
      </c>
      <c r="AK83" s="47">
        <f t="shared" si="290"/>
        <v>0</v>
      </c>
      <c r="AL83" s="44">
        <f>+'OCT-DEC 2021'!AL83+'JUL-SEP 2021'!AL83+'JAN-MAR 2022'!AL83+'APR-JUN 2022'!AL83</f>
        <v>0</v>
      </c>
      <c r="AM83" s="47">
        <f t="shared" si="291"/>
        <v>0</v>
      </c>
      <c r="AN83" s="44">
        <f t="shared" si="331"/>
        <v>0</v>
      </c>
      <c r="AO83" s="48">
        <f t="shared" si="292"/>
        <v>0</v>
      </c>
      <c r="AP83" s="46">
        <f>+'OCT-DEC 2021'!AP83+'JUL-SEP 2021'!AP83+'JAN-MAR 2022'!AP83+'APR-JUN 2022'!AP83</f>
        <v>0</v>
      </c>
      <c r="AQ83" s="47">
        <f t="shared" si="293"/>
        <v>0</v>
      </c>
      <c r="AR83" s="44">
        <f>+'OCT-DEC 2021'!AR83+'JUL-SEP 2021'!AR83+'JAN-MAR 2022'!AR83+'APR-JUN 2022'!AR83</f>
        <v>0</v>
      </c>
      <c r="AS83" s="47">
        <f t="shared" si="294"/>
        <v>0</v>
      </c>
      <c r="AT83" s="44">
        <f t="shared" si="332"/>
        <v>0</v>
      </c>
      <c r="AU83" s="48">
        <f t="shared" si="295"/>
        <v>0</v>
      </c>
      <c r="AV83" s="137">
        <f t="shared" si="296"/>
        <v>0</v>
      </c>
      <c r="AW83" s="138">
        <f t="shared" si="297"/>
        <v>0</v>
      </c>
      <c r="AX83" s="139">
        <f t="shared" si="298"/>
        <v>0</v>
      </c>
      <c r="AY83" s="41"/>
      <c r="AZ83" s="43">
        <f>+'OCT-DEC 2021'!AZ83+'JUL-SEP 2021'!AZ83+'JAN-MAR 2022'!AZ83+'APR-JUN 2022'!AZ83</f>
        <v>0</v>
      </c>
      <c r="BA83" s="47">
        <v>0</v>
      </c>
      <c r="BB83" s="47">
        <f>+'OCT-DEC 2021'!BB83+'JUL-SEP 2021'!BB83+'JAN-MAR 2022'!BB83+'APR-JUN 2022'!BB83</f>
        <v>0</v>
      </c>
      <c r="BC83" s="47">
        <v>0</v>
      </c>
      <c r="BD83" s="44">
        <f t="shared" si="333"/>
        <v>0</v>
      </c>
      <c r="BE83" s="48">
        <v>0</v>
      </c>
      <c r="BF83" s="46">
        <f>+'OCT-DEC 2021'!BF83+'JUL-SEP 2021'!BF83+'JAN-MAR 2022'!BF83+'APR-JUN 2022'!BF83</f>
        <v>0</v>
      </c>
      <c r="BG83" s="47">
        <v>0</v>
      </c>
      <c r="BH83" s="44">
        <f>+'OCT-DEC 2021'!BH83+'JUL-SEP 2021'!BH83+'JAN-MAR 2022'!BH83+'APR-JUN 2022'!BH83</f>
        <v>0</v>
      </c>
      <c r="BI83" s="47">
        <v>0</v>
      </c>
      <c r="BJ83" s="44">
        <f t="shared" si="334"/>
        <v>0</v>
      </c>
      <c r="BK83" s="48">
        <v>0</v>
      </c>
      <c r="BL83" s="137">
        <f t="shared" si="299"/>
        <v>0</v>
      </c>
      <c r="BM83" s="138">
        <f t="shared" si="300"/>
        <v>0</v>
      </c>
      <c r="BN83" s="139">
        <f t="shared" si="301"/>
        <v>0</v>
      </c>
      <c r="BO83" s="41"/>
      <c r="BP83" s="43">
        <f>+'OCT-DEC 2021'!BP83+'JUL-SEP 2021'!BP83+'JAN-MAR 2022'!BP83+'APR-JUN 2022'!BP83</f>
        <v>25848.28</v>
      </c>
      <c r="BQ83" s="47">
        <v>1.3134899781034197</v>
      </c>
      <c r="BR83" s="47">
        <f>+'OCT-DEC 2021'!BR83+'JUL-SEP 2021'!BR83+'JAN-MAR 2022'!BR83+'APR-JUN 2022'!BR83</f>
        <v>5028.7999999999884</v>
      </c>
      <c r="BS83" s="47">
        <v>1.9635109862269096</v>
      </c>
      <c r="BT83" s="44">
        <f t="shared" si="335"/>
        <v>30877.079999999987</v>
      </c>
      <c r="BU83" s="48">
        <v>1.3936355220337253</v>
      </c>
      <c r="BV83" s="46">
        <f>+'OCT-DEC 2021'!BV83+'JUL-SEP 2021'!BV83+'JAN-MAR 2022'!BV83+'APR-JUN 2022'!BV83</f>
        <v>80080.840000000055</v>
      </c>
      <c r="BW83" s="47">
        <f t="shared" si="302"/>
        <v>0.29841381751784035</v>
      </c>
      <c r="BX83" s="44">
        <f>+'OCT-DEC 2021'!BX83+'JUL-SEP 2021'!BX83+'JAN-MAR 2022'!BX83+'APR-JUN 2022'!BX83</f>
        <v>51886.880000000005</v>
      </c>
      <c r="BY83" s="47">
        <f t="shared" si="303"/>
        <v>0.30480097748954371</v>
      </c>
      <c r="BZ83" s="44">
        <f t="shared" si="336"/>
        <v>131967.72000000006</v>
      </c>
      <c r="CA83" s="48">
        <f t="shared" si="304"/>
        <v>0.30089291292263576</v>
      </c>
      <c r="CB83" s="137">
        <f t="shared" si="305"/>
        <v>105929.12000000005</v>
      </c>
      <c r="CC83" s="138">
        <f t="shared" si="306"/>
        <v>56915.679999999993</v>
      </c>
      <c r="CD83" s="139">
        <f t="shared" si="307"/>
        <v>162844.80000000005</v>
      </c>
      <c r="CE83" s="41"/>
      <c r="CF83" s="43">
        <f>+'OCT-DEC 2021'!CF83+'JUL-SEP 2021'!CF83+'JAN-MAR 2022'!CF83+'APR-JUN 2022'!CF83</f>
        <v>0</v>
      </c>
      <c r="CG83" s="47">
        <f t="shared" si="308"/>
        <v>0</v>
      </c>
      <c r="CH83" s="47">
        <f>+'OCT-DEC 2021'!CH83+'JUL-SEP 2021'!CH83+'JAN-MAR 2022'!CH83+'APR-JUN 2022'!CH83</f>
        <v>0</v>
      </c>
      <c r="CI83" s="47">
        <f t="shared" si="309"/>
        <v>0</v>
      </c>
      <c r="CJ83" s="44">
        <f t="shared" si="337"/>
        <v>0</v>
      </c>
      <c r="CK83" s="48">
        <f t="shared" si="310"/>
        <v>0</v>
      </c>
      <c r="CL83" s="46">
        <f>+'OCT-DEC 2021'!CL83+'JUL-SEP 2021'!CL83+'JAN-MAR 2022'!CL83+'APR-JUN 2022'!CL83</f>
        <v>0</v>
      </c>
      <c r="CM83" s="47">
        <f t="shared" si="311"/>
        <v>0</v>
      </c>
      <c r="CN83" s="44">
        <f>+'OCT-DEC 2021'!CN83+'JUL-SEP 2021'!CN83+'JAN-MAR 2022'!CN83+'APR-JUN 2022'!CN83</f>
        <v>0</v>
      </c>
      <c r="CO83" s="47">
        <f t="shared" si="312"/>
        <v>0</v>
      </c>
      <c r="CP83" s="44">
        <f t="shared" si="338"/>
        <v>0</v>
      </c>
      <c r="CQ83" s="48">
        <f t="shared" si="313"/>
        <v>0</v>
      </c>
      <c r="CR83" s="137">
        <f t="shared" si="314"/>
        <v>0</v>
      </c>
      <c r="CS83" s="138">
        <f t="shared" si="315"/>
        <v>0</v>
      </c>
      <c r="CT83" s="139">
        <f t="shared" si="316"/>
        <v>0</v>
      </c>
      <c r="CU83" s="41"/>
      <c r="CV83" s="46">
        <f t="shared" si="317"/>
        <v>25848.28</v>
      </c>
      <c r="CW83" s="47">
        <f t="shared" si="265"/>
        <v>3.802352761191944E-2</v>
      </c>
      <c r="CX83" s="47">
        <f t="shared" si="318"/>
        <v>5028.7999999999884</v>
      </c>
      <c r="CY83" s="47">
        <f t="shared" si="319"/>
        <v>3.3428390999434891E-2</v>
      </c>
      <c r="CZ83" s="44">
        <f t="shared" si="320"/>
        <v>30877.079999999987</v>
      </c>
      <c r="DA83" s="48">
        <f t="shared" si="321"/>
        <v>3.7190905674558419E-2</v>
      </c>
      <c r="DB83" s="46">
        <f t="shared" si="322"/>
        <v>80080.840000000055</v>
      </c>
      <c r="DC83" s="47">
        <f t="shared" si="323"/>
        <v>2.8810503491366133E-2</v>
      </c>
      <c r="DD83" s="44">
        <f t="shared" si="324"/>
        <v>51886.880000000005</v>
      </c>
      <c r="DE83" s="47">
        <f t="shared" si="325"/>
        <v>3.4148349243643281E-2</v>
      </c>
      <c r="DF83" s="44">
        <f t="shared" si="326"/>
        <v>131967.72000000006</v>
      </c>
      <c r="DG83" s="48">
        <f t="shared" si="327"/>
        <v>3.0697120696641531E-2</v>
      </c>
      <c r="DH83" s="174"/>
      <c r="DI83" s="187" t="s">
        <v>82</v>
      </c>
      <c r="DJ83" s="46">
        <f t="shared" si="328"/>
        <v>30877.079999999987</v>
      </c>
      <c r="DK83" s="44">
        <f t="shared" si="329"/>
        <v>131967.72000000006</v>
      </c>
      <c r="DL83" s="45">
        <f t="shared" si="330"/>
        <v>162844.80000000005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f>+'APR-JUN 2022'!D84+'JAN-MAR 2022'!D84+'JUL-SEP 2021'!D84+'OCT-DEC 2021'!D84</f>
        <v>0</v>
      </c>
      <c r="E84" s="47">
        <f t="shared" si="268"/>
        <v>0</v>
      </c>
      <c r="F84" s="44">
        <f>+'APR-JUN 2022'!F84+'JAN-MAR 2022'!F84+'JUL-SEP 2021'!F84+'OCT-DEC 2021'!F84</f>
        <v>0</v>
      </c>
      <c r="G84" s="47">
        <f t="shared" si="269"/>
        <v>0</v>
      </c>
      <c r="H84" s="44">
        <f t="shared" si="270"/>
        <v>0</v>
      </c>
      <c r="I84" s="48">
        <f t="shared" si="271"/>
        <v>0</v>
      </c>
      <c r="J84" s="43">
        <f>+'APR-JUN 2022'!J84+'JAN-MAR 2022'!J84+'JUL-SEP 2021'!J84+'OCT-DEC 2021'!J84</f>
        <v>0</v>
      </c>
      <c r="K84" s="47">
        <f t="shared" si="272"/>
        <v>0</v>
      </c>
      <c r="L84" s="44">
        <f>+'APR-JUN 2022'!L84+'JAN-MAR 2022'!L84+'JUL-SEP 2021'!L84+'OCT-DEC 2021'!L84</f>
        <v>0</v>
      </c>
      <c r="M84" s="47">
        <f t="shared" si="273"/>
        <v>0</v>
      </c>
      <c r="N84" s="44">
        <f t="shared" si="274"/>
        <v>0</v>
      </c>
      <c r="O84" s="48">
        <f t="shared" si="275"/>
        <v>0</v>
      </c>
      <c r="P84" s="137">
        <f t="shared" si="276"/>
        <v>0</v>
      </c>
      <c r="Q84" s="138">
        <f t="shared" si="277"/>
        <v>0</v>
      </c>
      <c r="R84" s="139">
        <f t="shared" si="278"/>
        <v>0</v>
      </c>
      <c r="S84" s="39"/>
      <c r="T84" s="43">
        <f>+'APR-JUN 2022'!T84+'JAN-MAR 2022'!T84+'JUL-SEP 2021'!T84+'OCT-DEC 2021'!T84</f>
        <v>0</v>
      </c>
      <c r="U84" s="47">
        <f t="shared" si="279"/>
        <v>0</v>
      </c>
      <c r="V84" s="44">
        <f>+'APR-JUN 2022'!V84+'JAN-MAR 2022'!V84+'JUL-SEP 2021'!V84+'OCT-DEC 2021'!V84</f>
        <v>0</v>
      </c>
      <c r="W84" s="47">
        <f t="shared" si="280"/>
        <v>0</v>
      </c>
      <c r="X84" s="44">
        <f t="shared" si="281"/>
        <v>0</v>
      </c>
      <c r="Y84" s="48">
        <f t="shared" si="282"/>
        <v>0</v>
      </c>
      <c r="Z84" s="46">
        <f>+'APR-JUN 2022'!Z84+'JAN-MAR 2022'!Z84+'JUL-SEP 2021'!Z84+'OCT-DEC 2021'!Z84</f>
        <v>-2.7746564469575725</v>
      </c>
      <c r="AA84" s="47">
        <f t="shared" si="283"/>
        <v>-2.9287373172163235E-6</v>
      </c>
      <c r="AB84" s="44">
        <f>+'APR-JUN 2022'!AB84+'JAN-MAR 2022'!AB84+'JUL-SEP 2021'!AB84+'OCT-DEC 2021'!AB84</f>
        <v>0</v>
      </c>
      <c r="AC84" s="47">
        <f t="shared" si="284"/>
        <v>0</v>
      </c>
      <c r="AD84" s="44">
        <f t="shared" si="285"/>
        <v>-2.7746564469575725</v>
      </c>
      <c r="AE84" s="48">
        <f t="shared" si="286"/>
        <v>-2.1216635649260288E-6</v>
      </c>
      <c r="AF84" s="137">
        <f t="shared" si="287"/>
        <v>-2.7746564469575725</v>
      </c>
      <c r="AG84" s="138">
        <f t="shared" si="288"/>
        <v>0</v>
      </c>
      <c r="AH84" s="139">
        <f t="shared" si="289"/>
        <v>-2.7746564469575725</v>
      </c>
      <c r="AI84" s="41"/>
      <c r="AJ84" s="43">
        <f>+'OCT-DEC 2021'!AJ84+'JUL-SEP 2021'!AJ84+'JAN-MAR 2022'!AJ84+'APR-JUN 2022'!AJ84</f>
        <v>-1395302.5310755132</v>
      </c>
      <c r="AK84" s="47">
        <f t="shared" si="290"/>
        <v>-22.133606140157251</v>
      </c>
      <c r="AL84" s="44">
        <f>+'OCT-DEC 2021'!AL84+'JUL-SEP 2021'!AL84+'JAN-MAR 2022'!AL84+'APR-JUN 2022'!AL84</f>
        <v>-310303.23076742125</v>
      </c>
      <c r="AM84" s="47">
        <f t="shared" si="291"/>
        <v>-17.86843434109301</v>
      </c>
      <c r="AN84" s="44">
        <f t="shared" si="331"/>
        <v>-1705605.7618429344</v>
      </c>
      <c r="AO84" s="48">
        <f t="shared" si="292"/>
        <v>-21.212418996628788</v>
      </c>
      <c r="AP84" s="46">
        <f>+'OCT-DEC 2021'!AP84+'JUL-SEP 2021'!AP84+'JAN-MAR 2022'!AP84+'APR-JUN 2022'!AP84</f>
        <v>-86811.167527203143</v>
      </c>
      <c r="AQ84" s="47">
        <f t="shared" si="293"/>
        <v>-0.61377541768975197</v>
      </c>
      <c r="AR84" s="44">
        <f>+'OCT-DEC 2021'!AR84+'JUL-SEP 2021'!AR84+'JAN-MAR 2022'!AR84+'APR-JUN 2022'!AR84</f>
        <v>-131282.20194476651</v>
      </c>
      <c r="AS84" s="47">
        <f t="shared" si="294"/>
        <v>-0.95298457410961535</v>
      </c>
      <c r="AT84" s="44">
        <f t="shared" si="332"/>
        <v>-218093.36947196967</v>
      </c>
      <c r="AU84" s="48">
        <f t="shared" si="295"/>
        <v>-0.78114510353610411</v>
      </c>
      <c r="AV84" s="137">
        <f t="shared" si="296"/>
        <v>-1482113.6986027164</v>
      </c>
      <c r="AW84" s="138">
        <f t="shared" si="297"/>
        <v>-441585.43271218776</v>
      </c>
      <c r="AX84" s="139">
        <f t="shared" si="298"/>
        <v>-1923699.1313149042</v>
      </c>
      <c r="AY84" s="41"/>
      <c r="AZ84" s="43">
        <f>+'OCT-DEC 2021'!AZ84+'JUL-SEP 2021'!AZ84+'JAN-MAR 2022'!AZ84+'APR-JUN 2022'!AZ84</f>
        <v>43421.103429223615</v>
      </c>
      <c r="BA84" s="47">
        <v>4.195735405458971E-2</v>
      </c>
      <c r="BB84" s="47">
        <f>+'OCT-DEC 2021'!BB84+'JUL-SEP 2021'!BB84+'JAN-MAR 2022'!BB84+'APR-JUN 2022'!BB84</f>
        <v>8444.6615457763837</v>
      </c>
      <c r="BC84" s="47">
        <v>3.944412296391063E-2</v>
      </c>
      <c r="BD84" s="44">
        <f t="shared" si="333"/>
        <v>51865.764974999998</v>
      </c>
      <c r="BE84" s="48">
        <v>4.1614497692018138E-2</v>
      </c>
      <c r="BF84" s="46">
        <f>+'OCT-DEC 2021'!BF84+'JUL-SEP 2021'!BF84+'JAN-MAR 2022'!BF84+'APR-JUN 2022'!BF84</f>
        <v>-59793.512727044523</v>
      </c>
      <c r="BG84" s="47">
        <v>2.0564300618770228E-3</v>
      </c>
      <c r="BH84" s="44">
        <f>+'OCT-DEC 2021'!BH84+'JUL-SEP 2021'!BH84+'JAN-MAR 2022'!BH84+'APR-JUN 2022'!BH84</f>
        <v>-46768.185170955425</v>
      </c>
      <c r="BI84" s="47">
        <v>3.7387428681493994E-3</v>
      </c>
      <c r="BJ84" s="44">
        <f t="shared" si="334"/>
        <v>-106561.69789799995</v>
      </c>
      <c r="BK84" s="48">
        <v>2.5240506765491673E-3</v>
      </c>
      <c r="BL84" s="137">
        <f t="shared" si="299"/>
        <v>-16372.409297820908</v>
      </c>
      <c r="BM84" s="138">
        <f t="shared" si="300"/>
        <v>-38323.523625179041</v>
      </c>
      <c r="BN84" s="139">
        <f t="shared" si="301"/>
        <v>-54695.932922999949</v>
      </c>
      <c r="BO84" s="41"/>
      <c r="BP84" s="43">
        <f>+'OCT-DEC 2021'!BP84+'JUL-SEP 2021'!BP84+'JAN-MAR 2022'!BP84+'APR-JUN 2022'!BP84</f>
        <v>386026.28395293211</v>
      </c>
      <c r="BQ84" s="47">
        <v>7.3132370730559773</v>
      </c>
      <c r="BR84" s="47">
        <f>+'OCT-DEC 2021'!BR84+'JUL-SEP 2021'!BR84+'JAN-MAR 2022'!BR84+'APR-JUN 2022'!BR84</f>
        <v>49565.132645911202</v>
      </c>
      <c r="BS84" s="47">
        <v>2.6832845824312503</v>
      </c>
      <c r="BT84" s="44">
        <f t="shared" si="335"/>
        <v>435591.41659884329</v>
      </c>
      <c r="BU84" s="48">
        <v>6.7423785068016127</v>
      </c>
      <c r="BV84" s="46">
        <f>+'OCT-DEC 2021'!BV84+'JUL-SEP 2021'!BV84+'JAN-MAR 2022'!BV84+'APR-JUN 2022'!BV84</f>
        <v>137504.17148473431</v>
      </c>
      <c r="BW84" s="47">
        <f t="shared" si="302"/>
        <v>0.51239653252122863</v>
      </c>
      <c r="BX84" s="44">
        <f>+'OCT-DEC 2021'!BX84+'JUL-SEP 2021'!BX84+'JAN-MAR 2022'!BX84+'APR-JUN 2022'!BX84</f>
        <v>195607.58191642247</v>
      </c>
      <c r="BY84" s="47">
        <f t="shared" si="303"/>
        <v>1.1490646994479443</v>
      </c>
      <c r="BZ84" s="44">
        <f t="shared" si="336"/>
        <v>333111.75340115675</v>
      </c>
      <c r="CA84" s="48">
        <f t="shared" si="304"/>
        <v>0.75951123357773198</v>
      </c>
      <c r="CB84" s="137">
        <f t="shared" si="305"/>
        <v>523530.45543766639</v>
      </c>
      <c r="CC84" s="138">
        <f t="shared" si="306"/>
        <v>245172.71456233365</v>
      </c>
      <c r="CD84" s="139">
        <f t="shared" si="307"/>
        <v>768703.17</v>
      </c>
      <c r="CE84" s="41"/>
      <c r="CF84" s="43">
        <f>+'OCT-DEC 2021'!CF84+'JUL-SEP 2021'!CF84+'JAN-MAR 2022'!CF84+'APR-JUN 2022'!CF84</f>
        <v>-496904.68556109502</v>
      </c>
      <c r="CG84" s="47">
        <f t="shared" si="308"/>
        <v>-3.9676830160262462</v>
      </c>
      <c r="CH84" s="47">
        <f>+'OCT-DEC 2021'!CH84+'JUL-SEP 2021'!CH84+'JAN-MAR 2022'!CH84+'APR-JUN 2022'!CH84</f>
        <v>-74545.437984546938</v>
      </c>
      <c r="CI84" s="47">
        <f t="shared" si="309"/>
        <v>-3.4500596095962854</v>
      </c>
      <c r="CJ84" s="44">
        <f t="shared" si="337"/>
        <v>-571450.12354564201</v>
      </c>
      <c r="CK84" s="48">
        <f t="shared" si="310"/>
        <v>-3.8915191088946988</v>
      </c>
      <c r="CL84" s="46">
        <f>+'OCT-DEC 2021'!CL84+'JUL-SEP 2021'!CL84+'JAN-MAR 2022'!CL84+'APR-JUN 2022'!CL84</f>
        <v>224837.9892013208</v>
      </c>
      <c r="CM84" s="47">
        <f t="shared" si="311"/>
        <v>0.4189728127394679</v>
      </c>
      <c r="CN84" s="44">
        <f>+'OCT-DEC 2021'!CN84+'JUL-SEP 2021'!CN84+'JAN-MAR 2022'!CN84+'APR-JUN 2022'!CN84</f>
        <v>495984.40864868835</v>
      </c>
      <c r="CO84" s="47">
        <f t="shared" si="312"/>
        <v>1.5440981798641038</v>
      </c>
      <c r="CP84" s="44">
        <f t="shared" si="338"/>
        <v>720822.39785000915</v>
      </c>
      <c r="CQ84" s="48">
        <f t="shared" si="313"/>
        <v>0.84026232651477895</v>
      </c>
      <c r="CR84" s="137">
        <f t="shared" si="314"/>
        <v>-272066.69635977421</v>
      </c>
      <c r="CS84" s="138">
        <f t="shared" si="315"/>
        <v>421438.97066414141</v>
      </c>
      <c r="CT84" s="139">
        <f t="shared" si="316"/>
        <v>149372.27430436719</v>
      </c>
      <c r="CU84" s="41"/>
      <c r="CV84" s="46">
        <f t="shared" si="317"/>
        <v>-1462759.8292544526</v>
      </c>
      <c r="CW84" s="47">
        <f t="shared" si="265"/>
        <v>-2.151759759537704</v>
      </c>
      <c r="CX84" s="47">
        <f t="shared" si="318"/>
        <v>-326838.87456028064</v>
      </c>
      <c r="CY84" s="47">
        <f t="shared" si="319"/>
        <v>-2.1726252172717828</v>
      </c>
      <c r="CZ84" s="44">
        <f t="shared" si="320"/>
        <v>-1789598.7038147333</v>
      </c>
      <c r="DA84" s="48">
        <f t="shared" si="321"/>
        <v>-2.1555405041178046</v>
      </c>
      <c r="DB84" s="46">
        <f t="shared" si="322"/>
        <v>215734.70577536049</v>
      </c>
      <c r="DC84" s="47">
        <f t="shared" si="323"/>
        <v>7.7614389333951345E-2</v>
      </c>
      <c r="DD84" s="44">
        <f t="shared" si="324"/>
        <v>513541.60344938887</v>
      </c>
      <c r="DE84" s="47">
        <f t="shared" si="325"/>
        <v>0.33797750078112804</v>
      </c>
      <c r="DF84" s="44">
        <f t="shared" si="326"/>
        <v>729276.30922474933</v>
      </c>
      <c r="DG84" s="48">
        <f t="shared" si="327"/>
        <v>0.16963756656153028</v>
      </c>
      <c r="DH84" s="174"/>
      <c r="DI84" s="187" t="s">
        <v>83</v>
      </c>
      <c r="DJ84" s="46">
        <f t="shared" si="328"/>
        <v>-1789598.7038147333</v>
      </c>
      <c r="DK84" s="44">
        <f t="shared" si="329"/>
        <v>729276.30922474933</v>
      </c>
      <c r="DL84" s="45">
        <f t="shared" si="330"/>
        <v>-1060322.3945899839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f>+'APR-JUN 2022'!D85+'JAN-MAR 2022'!D85+'JUL-SEP 2021'!D85+'OCT-DEC 2021'!D85</f>
        <v>0</v>
      </c>
      <c r="E85" s="47">
        <f t="shared" si="268"/>
        <v>0</v>
      </c>
      <c r="F85" s="44">
        <f>+'APR-JUN 2022'!F85+'JAN-MAR 2022'!F85+'JUL-SEP 2021'!F85+'OCT-DEC 2021'!F85</f>
        <v>0</v>
      </c>
      <c r="G85" s="47">
        <f t="shared" si="269"/>
        <v>0</v>
      </c>
      <c r="H85" s="44">
        <f t="shared" si="270"/>
        <v>0</v>
      </c>
      <c r="I85" s="48">
        <f t="shared" si="271"/>
        <v>0</v>
      </c>
      <c r="J85" s="43">
        <f>+'APR-JUN 2022'!J85+'JAN-MAR 2022'!J85+'JUL-SEP 2021'!J85+'OCT-DEC 2021'!J85</f>
        <v>0</v>
      </c>
      <c r="K85" s="47">
        <f t="shared" si="272"/>
        <v>0</v>
      </c>
      <c r="L85" s="44">
        <f>+'APR-JUN 2022'!L85+'JAN-MAR 2022'!L85+'JUL-SEP 2021'!L85+'OCT-DEC 2021'!L85</f>
        <v>0</v>
      </c>
      <c r="M85" s="47">
        <f t="shared" si="273"/>
        <v>0</v>
      </c>
      <c r="N85" s="44">
        <f t="shared" si="274"/>
        <v>0</v>
      </c>
      <c r="O85" s="48">
        <f t="shared" si="275"/>
        <v>0</v>
      </c>
      <c r="P85" s="137">
        <f t="shared" si="276"/>
        <v>0</v>
      </c>
      <c r="Q85" s="138">
        <f t="shared" si="277"/>
        <v>0</v>
      </c>
      <c r="R85" s="139">
        <f t="shared" si="278"/>
        <v>0</v>
      </c>
      <c r="S85" s="39"/>
      <c r="T85" s="43">
        <f>+'APR-JUN 2022'!T85+'JAN-MAR 2022'!T85+'JUL-SEP 2021'!T85+'OCT-DEC 2021'!T85</f>
        <v>453785.24140868615</v>
      </c>
      <c r="U85" s="47">
        <f t="shared" si="279"/>
        <v>2.3951632881451195</v>
      </c>
      <c r="V85" s="44">
        <f>+'APR-JUN 2022'!V85+'JAN-MAR 2022'!V85+'JUL-SEP 2021'!V85+'OCT-DEC 2021'!V85</f>
        <v>70265.672631639842</v>
      </c>
      <c r="W85" s="47">
        <f t="shared" si="280"/>
        <v>1.5316767876106778</v>
      </c>
      <c r="X85" s="44">
        <f t="shared" si="281"/>
        <v>524050.91404032602</v>
      </c>
      <c r="Y85" s="48">
        <f t="shared" si="282"/>
        <v>2.226838935471823</v>
      </c>
      <c r="Z85" s="46">
        <f>+'APR-JUN 2022'!Z85+'JAN-MAR 2022'!Z85+'JUL-SEP 2021'!Z85+'OCT-DEC 2021'!Z85</f>
        <v>1411144.122748361</v>
      </c>
      <c r="AA85" s="47">
        <f t="shared" si="283"/>
        <v>1.4895070907950907</v>
      </c>
      <c r="AB85" s="44">
        <f>+'APR-JUN 2022'!AB85+'JAN-MAR 2022'!AB85+'JUL-SEP 2021'!AB85+'OCT-DEC 2021'!AB85</f>
        <v>521320.54988588369</v>
      </c>
      <c r="AC85" s="47">
        <f t="shared" si="284"/>
        <v>1.4465696309655358</v>
      </c>
      <c r="AD85" s="44">
        <f t="shared" si="285"/>
        <v>1932464.6726342447</v>
      </c>
      <c r="AE85" s="48">
        <f t="shared" si="286"/>
        <v>1.4776747913892192</v>
      </c>
      <c r="AF85" s="137">
        <f t="shared" si="287"/>
        <v>1864929.3641570471</v>
      </c>
      <c r="AG85" s="138">
        <f t="shared" si="288"/>
        <v>591586.22251752357</v>
      </c>
      <c r="AH85" s="139">
        <f t="shared" si="289"/>
        <v>2456515.5866745706</v>
      </c>
      <c r="AI85" s="41"/>
      <c r="AJ85" s="43">
        <f>+'OCT-DEC 2021'!AJ85+'JUL-SEP 2021'!AJ85+'JAN-MAR 2022'!AJ85+'APR-JUN 2022'!AJ85</f>
        <v>3810146.3147565387</v>
      </c>
      <c r="AK85" s="47">
        <f t="shared" si="290"/>
        <v>60.44013824169636</v>
      </c>
      <c r="AL85" s="44">
        <f>+'OCT-DEC 2021'!AL85+'JUL-SEP 2021'!AL85+'JAN-MAR 2022'!AL85+'APR-JUN 2022'!AL85</f>
        <v>976221.89063345082</v>
      </c>
      <c r="AM85" s="47">
        <f t="shared" si="291"/>
        <v>56.214550882958129</v>
      </c>
      <c r="AN85" s="44">
        <f t="shared" si="331"/>
        <v>4786368.2053899895</v>
      </c>
      <c r="AO85" s="48">
        <f t="shared" si="292"/>
        <v>59.527500502325566</v>
      </c>
      <c r="AP85" s="46">
        <f>+'OCT-DEC 2021'!AP85+'JUL-SEP 2021'!AP85+'JAN-MAR 2022'!AP85+'APR-JUN 2022'!AP85</f>
        <v>1190014.0207432157</v>
      </c>
      <c r="AQ85" s="47">
        <f t="shared" si="293"/>
        <v>8.4136796387336901</v>
      </c>
      <c r="AR85" s="44">
        <f>+'OCT-DEC 2021'!AR85+'JUL-SEP 2021'!AR85+'JAN-MAR 2022'!AR85+'APR-JUN 2022'!AR85</f>
        <v>1859429.3226054516</v>
      </c>
      <c r="AS85" s="47">
        <f t="shared" si="294"/>
        <v>13.497697592211409</v>
      </c>
      <c r="AT85" s="44">
        <f t="shared" si="332"/>
        <v>3049443.343348667</v>
      </c>
      <c r="AU85" s="48">
        <f t="shared" si="295"/>
        <v>10.922192370794338</v>
      </c>
      <c r="AV85" s="137">
        <f t="shared" si="296"/>
        <v>5000160.3354997542</v>
      </c>
      <c r="AW85" s="138">
        <f t="shared" si="297"/>
        <v>2835651.2132389024</v>
      </c>
      <c r="AX85" s="139">
        <f t="shared" si="298"/>
        <v>7835811.5487386566</v>
      </c>
      <c r="AY85" s="41"/>
      <c r="AZ85" s="43">
        <f>+'OCT-DEC 2021'!AZ85+'JUL-SEP 2021'!AZ85+'JAN-MAR 2022'!AZ85+'APR-JUN 2022'!AZ85</f>
        <v>274013.42103698937</v>
      </c>
      <c r="BA85" s="47">
        <v>2.9821547846716965</v>
      </c>
      <c r="BB85" s="47">
        <f>+'OCT-DEC 2021'!BB85+'JUL-SEP 2021'!BB85+'JAN-MAR 2022'!BB85+'APR-JUN 2022'!BB85</f>
        <v>53290.921163010906</v>
      </c>
      <c r="BC85" s="47">
        <v>2.8035247377840182</v>
      </c>
      <c r="BD85" s="44">
        <f t="shared" si="333"/>
        <v>327304.3422000003</v>
      </c>
      <c r="BE85" s="48">
        <v>2.9577859757909541</v>
      </c>
      <c r="BF85" s="46">
        <f>+'OCT-DEC 2021'!BF85+'JUL-SEP 2021'!BF85+'JAN-MAR 2022'!BF85+'APR-JUN 2022'!BF85</f>
        <v>1178001.8879579497</v>
      </c>
      <c r="BG85" s="47">
        <v>2.1782978934452752</v>
      </c>
      <c r="BH85" s="44">
        <f>+'OCT-DEC 2021'!BH85+'JUL-SEP 2021'!BH85+'JAN-MAR 2022'!BH85+'APR-JUN 2022'!BH85</f>
        <v>921387.7545420496</v>
      </c>
      <c r="BI85" s="47">
        <v>3.9603076539300308</v>
      </c>
      <c r="BJ85" s="44">
        <f t="shared" si="334"/>
        <v>2099389.6424999991</v>
      </c>
      <c r="BK85" s="48">
        <v>2.6736305666810312</v>
      </c>
      <c r="BL85" s="137">
        <f t="shared" si="299"/>
        <v>1452015.3089949391</v>
      </c>
      <c r="BM85" s="138">
        <f t="shared" si="300"/>
        <v>974678.67570506048</v>
      </c>
      <c r="BN85" s="139">
        <f t="shared" si="301"/>
        <v>2426693.9846999994</v>
      </c>
      <c r="BO85" s="41"/>
      <c r="BP85" s="43">
        <f>+'OCT-DEC 2021'!BP85+'JUL-SEP 2021'!BP85+'JAN-MAR 2022'!BP85+'APR-JUN 2022'!BP85</f>
        <v>4088577.23</v>
      </c>
      <c r="BQ85" s="47">
        <v>43.206135836540085</v>
      </c>
      <c r="BR85" s="47">
        <f>+'OCT-DEC 2021'!BR85+'JUL-SEP 2021'!BR85+'JAN-MAR 2022'!BR85+'APR-JUN 2022'!BR85</f>
        <v>502057.50000000023</v>
      </c>
      <c r="BS85" s="47">
        <v>48.813011290752947</v>
      </c>
      <c r="BT85" s="44">
        <f t="shared" si="335"/>
        <v>4590634.7300000004</v>
      </c>
      <c r="BU85" s="48">
        <v>43.897445928693294</v>
      </c>
      <c r="BV85" s="46">
        <f>+'OCT-DEC 2021'!BV85+'JUL-SEP 2021'!BV85+'JAN-MAR 2022'!BV85+'APR-JUN 2022'!BV85</f>
        <v>1649007.9399999992</v>
      </c>
      <c r="BW85" s="47">
        <f t="shared" si="302"/>
        <v>6.1448750349350645</v>
      </c>
      <c r="BX85" s="44">
        <f>+'OCT-DEC 2021'!BX85+'JUL-SEP 2021'!BX85+'JAN-MAR 2022'!BX85+'APR-JUN 2022'!BX85</f>
        <v>2630341.959999999</v>
      </c>
      <c r="BY85" s="47">
        <f t="shared" si="303"/>
        <v>15.451512994031669</v>
      </c>
      <c r="BZ85" s="44">
        <f t="shared" si="336"/>
        <v>4279349.8999999985</v>
      </c>
      <c r="CA85" s="48">
        <f t="shared" si="304"/>
        <v>9.7571289162697443</v>
      </c>
      <c r="CB85" s="137">
        <f t="shared" si="305"/>
        <v>5737585.169999999</v>
      </c>
      <c r="CC85" s="138">
        <f t="shared" si="306"/>
        <v>3132399.459999999</v>
      </c>
      <c r="CD85" s="139">
        <f t="shared" si="307"/>
        <v>8869984.629999999</v>
      </c>
      <c r="CE85" s="41"/>
      <c r="CF85" s="43">
        <f>+'OCT-DEC 2021'!CF85+'JUL-SEP 2021'!CF85+'JAN-MAR 2022'!CF85+'APR-JUN 2022'!CF85</f>
        <v>1307645.2595157349</v>
      </c>
      <c r="CG85" s="47">
        <f t="shared" si="308"/>
        <v>10.441281875435051</v>
      </c>
      <c r="CH85" s="47">
        <f>+'OCT-DEC 2021'!CH85+'JUL-SEP 2021'!CH85+'JAN-MAR 2022'!CH85+'APR-JUN 2022'!CH85</f>
        <v>296603.01548426505</v>
      </c>
      <c r="CI85" s="47">
        <f t="shared" si="309"/>
        <v>13.727172466527747</v>
      </c>
      <c r="CJ85" s="44">
        <f t="shared" si="337"/>
        <v>1604248.2749999999</v>
      </c>
      <c r="CK85" s="48">
        <f t="shared" si="310"/>
        <v>10.924772889781742</v>
      </c>
      <c r="CL85" s="46">
        <f>+'OCT-DEC 2021'!CL85+'JUL-SEP 2021'!CL85+'JAN-MAR 2022'!CL85+'APR-JUN 2022'!CL85</f>
        <v>619559.00009216834</v>
      </c>
      <c r="CM85" s="47">
        <f t="shared" si="311"/>
        <v>1.1545129799850706</v>
      </c>
      <c r="CN85" s="44">
        <f>+'OCT-DEC 2021'!CN85+'JUL-SEP 2021'!CN85+'JAN-MAR 2022'!CN85+'APR-JUN 2022'!CN85</f>
        <v>835225.14990783203</v>
      </c>
      <c r="CO85" s="47">
        <f t="shared" si="312"/>
        <v>2.6002221264638479</v>
      </c>
      <c r="CP85" s="44">
        <f t="shared" si="338"/>
        <v>1454784.1500000004</v>
      </c>
      <c r="CQ85" s="48">
        <f t="shared" si="313"/>
        <v>1.6958411920909624</v>
      </c>
      <c r="CR85" s="137">
        <f t="shared" si="314"/>
        <v>1927204.2596079032</v>
      </c>
      <c r="CS85" s="138">
        <f t="shared" si="315"/>
        <v>1131828.1653920971</v>
      </c>
      <c r="CT85" s="139">
        <f t="shared" si="316"/>
        <v>3059032.4250000003</v>
      </c>
      <c r="CU85" s="41"/>
      <c r="CV85" s="46">
        <f t="shared" si="317"/>
        <v>9934167.4667179491</v>
      </c>
      <c r="CW85" s="47">
        <f t="shared" si="265"/>
        <v>14.61343234335831</v>
      </c>
      <c r="CX85" s="47">
        <f t="shared" si="318"/>
        <v>1898438.999912367</v>
      </c>
      <c r="CY85" s="47">
        <f t="shared" si="319"/>
        <v>12.619662976783109</v>
      </c>
      <c r="CZ85" s="44">
        <f t="shared" si="320"/>
        <v>11832606.466630315</v>
      </c>
      <c r="DA85" s="48">
        <f t="shared" si="321"/>
        <v>14.252168630732513</v>
      </c>
      <c r="DB85" s="46">
        <f t="shared" si="322"/>
        <v>6047726.9715416934</v>
      </c>
      <c r="DC85" s="47">
        <f t="shared" si="323"/>
        <v>2.175777115080598</v>
      </c>
      <c r="DD85" s="44">
        <f t="shared" si="324"/>
        <v>6767704.7369412156</v>
      </c>
      <c r="DE85" s="47">
        <f t="shared" si="325"/>
        <v>4.4540343326661302</v>
      </c>
      <c r="DF85" s="44">
        <f t="shared" si="326"/>
        <v>12815431.70848291</v>
      </c>
      <c r="DG85" s="48">
        <f t="shared" si="327"/>
        <v>2.9810081884787181</v>
      </c>
      <c r="DH85" s="174"/>
      <c r="DI85" s="187" t="s">
        <v>84</v>
      </c>
      <c r="DJ85" s="46">
        <f t="shared" si="328"/>
        <v>11832606.466630315</v>
      </c>
      <c r="DK85" s="44">
        <f t="shared" si="329"/>
        <v>12815431.70848291</v>
      </c>
      <c r="DL85" s="45">
        <f t="shared" si="330"/>
        <v>24648038.175113223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f>+'APR-JUN 2022'!D86+'JAN-MAR 2022'!D86+'JUL-SEP 2021'!D86+'OCT-DEC 2021'!D86</f>
        <v>73334.91240720381</v>
      </c>
      <c r="E86" s="47">
        <f t="shared" si="268"/>
        <v>0.6945120123418802</v>
      </c>
      <c r="F86" s="44">
        <f>+'APR-JUN 2022'!F86+'JAN-MAR 2022'!F86+'JUL-SEP 2021'!F86+'OCT-DEC 2021'!F86</f>
        <v>0</v>
      </c>
      <c r="G86" s="47">
        <f t="shared" si="269"/>
        <v>0</v>
      </c>
      <c r="H86" s="44">
        <f t="shared" si="270"/>
        <v>73334.91240720381</v>
      </c>
      <c r="I86" s="48">
        <f t="shared" si="271"/>
        <v>0.56985711715909404</v>
      </c>
      <c r="J86" s="43">
        <f>+'APR-JUN 2022'!J86+'JAN-MAR 2022'!J86+'JUL-SEP 2021'!J86+'OCT-DEC 2021'!J86</f>
        <v>76380.926378514851</v>
      </c>
      <c r="K86" s="47">
        <f t="shared" si="272"/>
        <v>0.24984520245627387</v>
      </c>
      <c r="L86" s="44">
        <f>+'APR-JUN 2022'!L86+'JAN-MAR 2022'!L86+'JUL-SEP 2021'!L86+'OCT-DEC 2021'!L86</f>
        <v>0</v>
      </c>
      <c r="M86" s="47">
        <f t="shared" si="273"/>
        <v>0</v>
      </c>
      <c r="N86" s="44">
        <f t="shared" si="274"/>
        <v>76380.926378514851</v>
      </c>
      <c r="O86" s="48">
        <f t="shared" si="275"/>
        <v>0.13424255528521337</v>
      </c>
      <c r="P86" s="137">
        <f t="shared" si="276"/>
        <v>149715.83878571866</v>
      </c>
      <c r="Q86" s="138">
        <f t="shared" si="277"/>
        <v>0</v>
      </c>
      <c r="R86" s="139">
        <f t="shared" si="278"/>
        <v>149715.83878571866</v>
      </c>
      <c r="S86" s="39"/>
      <c r="T86" s="43">
        <f>+'APR-JUN 2022'!T86+'JAN-MAR 2022'!T86+'JUL-SEP 2021'!T86+'OCT-DEC 2021'!T86</f>
        <v>32269.298327227618</v>
      </c>
      <c r="U86" s="47">
        <f t="shared" si="279"/>
        <v>0.17032338567831362</v>
      </c>
      <c r="V86" s="44">
        <f>+'APR-JUN 2022'!V86+'JAN-MAR 2022'!V86+'JUL-SEP 2021'!V86+'OCT-DEC 2021'!V86</f>
        <v>7115.3476371467641</v>
      </c>
      <c r="W86" s="47">
        <f t="shared" si="280"/>
        <v>0.1551029457688668</v>
      </c>
      <c r="X86" s="44">
        <f t="shared" si="281"/>
        <v>39384.64596437438</v>
      </c>
      <c r="Y86" s="48">
        <f t="shared" si="282"/>
        <v>0.16735637844244511</v>
      </c>
      <c r="Z86" s="46">
        <f>+'APR-JUN 2022'!Z86+'JAN-MAR 2022'!Z86+'JUL-SEP 2021'!Z86+'OCT-DEC 2021'!Z86</f>
        <v>18032.2336171196</v>
      </c>
      <c r="AA86" s="47">
        <f t="shared" si="283"/>
        <v>1.9033590830723989E-2</v>
      </c>
      <c r="AB86" s="44">
        <f>+'APR-JUN 2022'!AB86+'JAN-MAR 2022'!AB86+'JUL-SEP 2021'!AB86+'OCT-DEC 2021'!AB86</f>
        <v>14461.475023754308</v>
      </c>
      <c r="AC86" s="47">
        <f t="shared" si="284"/>
        <v>4.012796079668994E-2</v>
      </c>
      <c r="AD86" s="44">
        <f t="shared" si="285"/>
        <v>32493.708640873909</v>
      </c>
      <c r="AE86" s="48">
        <f t="shared" si="286"/>
        <v>2.4846577956798278E-2</v>
      </c>
      <c r="AF86" s="137">
        <f t="shared" si="287"/>
        <v>50301.531944347218</v>
      </c>
      <c r="AG86" s="138">
        <f t="shared" si="288"/>
        <v>21576.822660901074</v>
      </c>
      <c r="AH86" s="139">
        <f t="shared" si="289"/>
        <v>71878.354605248285</v>
      </c>
      <c r="AI86" s="41"/>
      <c r="AJ86" s="43">
        <f>+'OCT-DEC 2021'!AJ86+'JUL-SEP 2021'!AJ86+'JAN-MAR 2022'!AJ86+'APR-JUN 2022'!AJ86</f>
        <v>0</v>
      </c>
      <c r="AK86" s="47">
        <f t="shared" si="290"/>
        <v>0</v>
      </c>
      <c r="AL86" s="44">
        <f>+'OCT-DEC 2021'!AL86+'JUL-SEP 2021'!AL86+'JAN-MAR 2022'!AL86+'APR-JUN 2022'!AL86</f>
        <v>0</v>
      </c>
      <c r="AM86" s="47">
        <f t="shared" si="291"/>
        <v>0</v>
      </c>
      <c r="AN86" s="44">
        <f t="shared" si="331"/>
        <v>0</v>
      </c>
      <c r="AO86" s="48">
        <f t="shared" si="292"/>
        <v>0</v>
      </c>
      <c r="AP86" s="46">
        <f>+'OCT-DEC 2021'!AP86+'JUL-SEP 2021'!AP86+'JAN-MAR 2022'!AP86+'APR-JUN 2022'!AP86</f>
        <v>0</v>
      </c>
      <c r="AQ86" s="47">
        <f t="shared" si="293"/>
        <v>0</v>
      </c>
      <c r="AR86" s="44">
        <f>+'OCT-DEC 2021'!AR86+'JUL-SEP 2021'!AR86+'JAN-MAR 2022'!AR86+'APR-JUN 2022'!AR86</f>
        <v>0</v>
      </c>
      <c r="AS86" s="47">
        <f t="shared" si="294"/>
        <v>0</v>
      </c>
      <c r="AT86" s="44">
        <f t="shared" si="332"/>
        <v>0</v>
      </c>
      <c r="AU86" s="48">
        <f t="shared" si="295"/>
        <v>0</v>
      </c>
      <c r="AV86" s="137">
        <f t="shared" si="296"/>
        <v>0</v>
      </c>
      <c r="AW86" s="138">
        <f t="shared" si="297"/>
        <v>0</v>
      </c>
      <c r="AX86" s="139">
        <f t="shared" si="298"/>
        <v>0</v>
      </c>
      <c r="AY86" s="41"/>
      <c r="AZ86" s="43">
        <f>+'OCT-DEC 2021'!AZ86+'JUL-SEP 2021'!AZ86+'JAN-MAR 2022'!AZ86+'APR-JUN 2022'!AZ86</f>
        <v>0</v>
      </c>
      <c r="BA86" s="47">
        <v>0</v>
      </c>
      <c r="BB86" s="47">
        <f>+'OCT-DEC 2021'!BB86+'JUL-SEP 2021'!BB86+'JAN-MAR 2022'!BB86+'APR-JUN 2022'!BB86</f>
        <v>0</v>
      </c>
      <c r="BC86" s="47">
        <v>0</v>
      </c>
      <c r="BD86" s="44">
        <f t="shared" si="333"/>
        <v>0</v>
      </c>
      <c r="BE86" s="48">
        <v>0</v>
      </c>
      <c r="BF86" s="46">
        <f>+'OCT-DEC 2021'!BF86+'JUL-SEP 2021'!BF86+'JAN-MAR 2022'!BF86+'APR-JUN 2022'!BF86</f>
        <v>0</v>
      </c>
      <c r="BG86" s="47">
        <v>0</v>
      </c>
      <c r="BH86" s="44">
        <f>+'OCT-DEC 2021'!BH86+'JUL-SEP 2021'!BH86+'JAN-MAR 2022'!BH86+'APR-JUN 2022'!BH86</f>
        <v>0</v>
      </c>
      <c r="BI86" s="47">
        <v>0</v>
      </c>
      <c r="BJ86" s="44">
        <f t="shared" si="334"/>
        <v>0</v>
      </c>
      <c r="BK86" s="48">
        <v>0</v>
      </c>
      <c r="BL86" s="137">
        <f t="shared" si="299"/>
        <v>0</v>
      </c>
      <c r="BM86" s="138">
        <f t="shared" si="300"/>
        <v>0</v>
      </c>
      <c r="BN86" s="139">
        <f t="shared" si="301"/>
        <v>0</v>
      </c>
      <c r="BO86" s="41"/>
      <c r="BP86" s="43">
        <f>+'OCT-DEC 2021'!BP86+'JUL-SEP 2021'!BP86+'JAN-MAR 2022'!BP86+'APR-JUN 2022'!BP86</f>
        <v>0</v>
      </c>
      <c r="BQ86" s="47">
        <v>0</v>
      </c>
      <c r="BR86" s="47">
        <f>+'OCT-DEC 2021'!BR86+'JUL-SEP 2021'!BR86+'JAN-MAR 2022'!BR86+'APR-JUN 2022'!BR86</f>
        <v>0</v>
      </c>
      <c r="BS86" s="47">
        <v>0</v>
      </c>
      <c r="BT86" s="44">
        <f t="shared" si="335"/>
        <v>0</v>
      </c>
      <c r="BU86" s="48">
        <v>0</v>
      </c>
      <c r="BV86" s="46">
        <f>+'OCT-DEC 2021'!BV86+'JUL-SEP 2021'!BV86+'JAN-MAR 2022'!BV86+'APR-JUN 2022'!BV86</f>
        <v>0</v>
      </c>
      <c r="BW86" s="47">
        <f t="shared" si="302"/>
        <v>0</v>
      </c>
      <c r="BX86" s="44">
        <f>+'OCT-DEC 2021'!BX86+'JUL-SEP 2021'!BX86+'JAN-MAR 2022'!BX86+'APR-JUN 2022'!BX86</f>
        <v>0</v>
      </c>
      <c r="BY86" s="47">
        <f t="shared" si="303"/>
        <v>0</v>
      </c>
      <c r="BZ86" s="44">
        <f t="shared" si="336"/>
        <v>0</v>
      </c>
      <c r="CA86" s="48">
        <f t="shared" si="304"/>
        <v>0</v>
      </c>
      <c r="CB86" s="137">
        <f t="shared" si="305"/>
        <v>0</v>
      </c>
      <c r="CC86" s="138">
        <f t="shared" si="306"/>
        <v>0</v>
      </c>
      <c r="CD86" s="139">
        <f t="shared" si="307"/>
        <v>0</v>
      </c>
      <c r="CE86" s="41"/>
      <c r="CF86" s="43">
        <f>+'OCT-DEC 2021'!CF86+'JUL-SEP 2021'!CF86+'JAN-MAR 2022'!CF86+'APR-JUN 2022'!CF86</f>
        <v>0</v>
      </c>
      <c r="CG86" s="47">
        <f t="shared" si="308"/>
        <v>0</v>
      </c>
      <c r="CH86" s="47">
        <f>+'OCT-DEC 2021'!CH86+'JUL-SEP 2021'!CH86+'JAN-MAR 2022'!CH86+'APR-JUN 2022'!CH86</f>
        <v>0</v>
      </c>
      <c r="CI86" s="47">
        <f t="shared" si="309"/>
        <v>0</v>
      </c>
      <c r="CJ86" s="44">
        <f t="shared" si="337"/>
        <v>0</v>
      </c>
      <c r="CK86" s="48">
        <f t="shared" si="310"/>
        <v>0</v>
      </c>
      <c r="CL86" s="46">
        <f>+'OCT-DEC 2021'!CL86+'JUL-SEP 2021'!CL86+'JAN-MAR 2022'!CL86+'APR-JUN 2022'!CL86</f>
        <v>0</v>
      </c>
      <c r="CM86" s="47">
        <f t="shared" si="311"/>
        <v>0</v>
      </c>
      <c r="CN86" s="44">
        <f>+'OCT-DEC 2021'!CN86+'JUL-SEP 2021'!CN86+'JAN-MAR 2022'!CN86+'APR-JUN 2022'!CN86</f>
        <v>0</v>
      </c>
      <c r="CO86" s="47">
        <f t="shared" si="312"/>
        <v>0</v>
      </c>
      <c r="CP86" s="44">
        <f t="shared" si="338"/>
        <v>0</v>
      </c>
      <c r="CQ86" s="48">
        <f t="shared" si="313"/>
        <v>0</v>
      </c>
      <c r="CR86" s="137">
        <f t="shared" si="314"/>
        <v>0</v>
      </c>
      <c r="CS86" s="138">
        <f t="shared" si="315"/>
        <v>0</v>
      </c>
      <c r="CT86" s="139">
        <f t="shared" si="316"/>
        <v>0</v>
      </c>
      <c r="CU86" s="41"/>
      <c r="CV86" s="46">
        <f t="shared" si="317"/>
        <v>105604.21073443143</v>
      </c>
      <c r="CW86" s="47">
        <f t="shared" si="265"/>
        <v>0.15534668545820507</v>
      </c>
      <c r="CX86" s="47">
        <f t="shared" si="318"/>
        <v>7115.3476371467641</v>
      </c>
      <c r="CY86" s="47">
        <f t="shared" si="319"/>
        <v>4.7298485306921691E-2</v>
      </c>
      <c r="CZ86" s="44">
        <f t="shared" si="320"/>
        <v>112719.5583715782</v>
      </c>
      <c r="DA86" s="48">
        <f t="shared" si="321"/>
        <v>0.13576874701478406</v>
      </c>
      <c r="DB86" s="46">
        <f t="shared" si="322"/>
        <v>94413.159995634458</v>
      </c>
      <c r="DC86" s="47">
        <f t="shared" si="323"/>
        <v>3.3966809984574763E-2</v>
      </c>
      <c r="DD86" s="44">
        <f t="shared" si="324"/>
        <v>14461.475023754308</v>
      </c>
      <c r="DE86" s="47">
        <f t="shared" si="325"/>
        <v>9.5175408444174454E-3</v>
      </c>
      <c r="DF86" s="44">
        <f t="shared" si="326"/>
        <v>108874.63501938876</v>
      </c>
      <c r="DG86" s="48">
        <f t="shared" si="327"/>
        <v>2.5325419064548285E-2</v>
      </c>
      <c r="DH86" s="174"/>
      <c r="DI86" s="187" t="s">
        <v>85</v>
      </c>
      <c r="DJ86" s="46">
        <f t="shared" si="328"/>
        <v>112719.5583715782</v>
      </c>
      <c r="DK86" s="44">
        <f t="shared" si="329"/>
        <v>108874.63501938876</v>
      </c>
      <c r="DL86" s="45">
        <f t="shared" si="330"/>
        <v>221594.19339096698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f>+'APR-JUN 2022'!D87+'JAN-MAR 2022'!D87+'JUL-SEP 2021'!D87+'OCT-DEC 2021'!D87</f>
        <v>34277.386623188315</v>
      </c>
      <c r="E87" s="47">
        <f t="shared" si="268"/>
        <v>0.32462105673903624</v>
      </c>
      <c r="F87" s="44">
        <f>+'APR-JUN 2022'!F87+'JAN-MAR 2022'!F87+'JUL-SEP 2021'!F87+'OCT-DEC 2021'!F87</f>
        <v>0</v>
      </c>
      <c r="G87" s="47">
        <f t="shared" si="269"/>
        <v>0</v>
      </c>
      <c r="H87" s="44">
        <f t="shared" si="270"/>
        <v>34277.386623188315</v>
      </c>
      <c r="I87" s="48">
        <f t="shared" si="271"/>
        <v>0.26635625629954396</v>
      </c>
      <c r="J87" s="43">
        <f>+'APR-JUN 2022'!J87+'JAN-MAR 2022'!J87+'JUL-SEP 2021'!J87+'OCT-DEC 2021'!J87</f>
        <v>30963.596986188328</v>
      </c>
      <c r="K87" s="47">
        <f t="shared" si="272"/>
        <v>0.10128321983752188</v>
      </c>
      <c r="L87" s="44">
        <f>+'APR-JUN 2022'!L87+'JAN-MAR 2022'!L87+'JUL-SEP 2021'!L87+'OCT-DEC 2021'!L87</f>
        <v>0</v>
      </c>
      <c r="M87" s="47">
        <f t="shared" si="273"/>
        <v>0</v>
      </c>
      <c r="N87" s="44">
        <f t="shared" si="274"/>
        <v>30963.596986188328</v>
      </c>
      <c r="O87" s="48">
        <f t="shared" si="275"/>
        <v>5.4419769140384107E-2</v>
      </c>
      <c r="P87" s="137">
        <f t="shared" si="276"/>
        <v>65240.983609376643</v>
      </c>
      <c r="Q87" s="138">
        <f t="shared" si="277"/>
        <v>0</v>
      </c>
      <c r="R87" s="139">
        <f t="shared" si="278"/>
        <v>65240.983609376643</v>
      </c>
      <c r="S87" s="39"/>
      <c r="T87" s="43">
        <f>+'APR-JUN 2022'!T87+'JAN-MAR 2022'!T87+'JUL-SEP 2021'!T87+'OCT-DEC 2021'!T87</f>
        <v>152.38307983157574</v>
      </c>
      <c r="U87" s="47">
        <f t="shared" si="279"/>
        <v>8.0430636618780704E-4</v>
      </c>
      <c r="V87" s="44">
        <f>+'APR-JUN 2022'!V87+'JAN-MAR 2022'!V87+'JUL-SEP 2021'!V87+'OCT-DEC 2021'!V87</f>
        <v>50.396337016039297</v>
      </c>
      <c r="W87" s="47">
        <f t="shared" si="280"/>
        <v>1.0985577551180228E-3</v>
      </c>
      <c r="X87" s="44">
        <f t="shared" si="281"/>
        <v>202.77941684761504</v>
      </c>
      <c r="Y87" s="48">
        <f t="shared" si="282"/>
        <v>8.6166646913584538E-4</v>
      </c>
      <c r="Z87" s="46">
        <f>+'APR-JUN 2022'!Z87+'JAN-MAR 2022'!Z87+'JUL-SEP 2021'!Z87+'OCT-DEC 2021'!Z87</f>
        <v>-116.19002624371842</v>
      </c>
      <c r="AA87" s="47">
        <f t="shared" si="283"/>
        <v>-1.2264223418414637E-4</v>
      </c>
      <c r="AB87" s="44">
        <f>+'APR-JUN 2022'!AB87+'JAN-MAR 2022'!AB87+'JUL-SEP 2021'!AB87+'OCT-DEC 2021'!AB87</f>
        <v>78.106310430008762</v>
      </c>
      <c r="AC87" s="47">
        <f t="shared" si="284"/>
        <v>2.1673079390319426E-4</v>
      </c>
      <c r="AD87" s="44">
        <f t="shared" si="285"/>
        <v>-38.083715813709659</v>
      </c>
      <c r="AE87" s="48">
        <f t="shared" si="286"/>
        <v>-2.9121022297208586E-5</v>
      </c>
      <c r="AF87" s="137">
        <f t="shared" si="287"/>
        <v>36.193053587857321</v>
      </c>
      <c r="AG87" s="138">
        <f t="shared" si="288"/>
        <v>128.50264744604806</v>
      </c>
      <c r="AH87" s="139">
        <f t="shared" si="289"/>
        <v>164.69570103390538</v>
      </c>
      <c r="AI87" s="41"/>
      <c r="AJ87" s="43">
        <f>+'OCT-DEC 2021'!AJ87+'JUL-SEP 2021'!AJ87+'JAN-MAR 2022'!AJ87+'APR-JUN 2022'!AJ87</f>
        <v>0</v>
      </c>
      <c r="AK87" s="47">
        <f t="shared" si="290"/>
        <v>0</v>
      </c>
      <c r="AL87" s="44">
        <f>+'OCT-DEC 2021'!AL87+'JUL-SEP 2021'!AL87+'JAN-MAR 2022'!AL87+'APR-JUN 2022'!AL87</f>
        <v>0</v>
      </c>
      <c r="AM87" s="47">
        <f t="shared" si="291"/>
        <v>0</v>
      </c>
      <c r="AN87" s="44">
        <f t="shared" si="331"/>
        <v>0</v>
      </c>
      <c r="AO87" s="48">
        <f t="shared" si="292"/>
        <v>0</v>
      </c>
      <c r="AP87" s="46">
        <f>+'OCT-DEC 2021'!AP87+'JUL-SEP 2021'!AP87+'JAN-MAR 2022'!AP87+'APR-JUN 2022'!AP87</f>
        <v>0</v>
      </c>
      <c r="AQ87" s="47">
        <f t="shared" si="293"/>
        <v>0</v>
      </c>
      <c r="AR87" s="44">
        <f>+'OCT-DEC 2021'!AR87+'JUL-SEP 2021'!AR87+'JAN-MAR 2022'!AR87+'APR-JUN 2022'!AR87</f>
        <v>0</v>
      </c>
      <c r="AS87" s="47">
        <f t="shared" si="294"/>
        <v>0</v>
      </c>
      <c r="AT87" s="44">
        <f t="shared" si="332"/>
        <v>0</v>
      </c>
      <c r="AU87" s="48">
        <f t="shared" si="295"/>
        <v>0</v>
      </c>
      <c r="AV87" s="137">
        <f t="shared" si="296"/>
        <v>0</v>
      </c>
      <c r="AW87" s="138">
        <f t="shared" si="297"/>
        <v>0</v>
      </c>
      <c r="AX87" s="139">
        <f t="shared" si="298"/>
        <v>0</v>
      </c>
      <c r="AY87" s="41"/>
      <c r="AZ87" s="43">
        <f>+'OCT-DEC 2021'!AZ87+'JUL-SEP 2021'!AZ87+'JAN-MAR 2022'!AZ87+'APR-JUN 2022'!AZ87</f>
        <v>0</v>
      </c>
      <c r="BA87" s="47">
        <v>0</v>
      </c>
      <c r="BB87" s="47">
        <f>+'OCT-DEC 2021'!BB87+'JUL-SEP 2021'!BB87+'JAN-MAR 2022'!BB87+'APR-JUN 2022'!BB87</f>
        <v>0</v>
      </c>
      <c r="BC87" s="47">
        <v>0</v>
      </c>
      <c r="BD87" s="44">
        <f t="shared" si="333"/>
        <v>0</v>
      </c>
      <c r="BE87" s="48">
        <v>0</v>
      </c>
      <c r="BF87" s="46">
        <f>+'OCT-DEC 2021'!BF87+'JUL-SEP 2021'!BF87+'JAN-MAR 2022'!BF87+'APR-JUN 2022'!BF87</f>
        <v>0</v>
      </c>
      <c r="BG87" s="47">
        <v>0</v>
      </c>
      <c r="BH87" s="44">
        <f>+'OCT-DEC 2021'!BH87+'JUL-SEP 2021'!BH87+'JAN-MAR 2022'!BH87+'APR-JUN 2022'!BH87</f>
        <v>0</v>
      </c>
      <c r="BI87" s="47">
        <v>0</v>
      </c>
      <c r="BJ87" s="44">
        <f t="shared" si="334"/>
        <v>0</v>
      </c>
      <c r="BK87" s="48">
        <v>0</v>
      </c>
      <c r="BL87" s="137">
        <f t="shared" si="299"/>
        <v>0</v>
      </c>
      <c r="BM87" s="138">
        <f t="shared" si="300"/>
        <v>0</v>
      </c>
      <c r="BN87" s="139">
        <f t="shared" si="301"/>
        <v>0</v>
      </c>
      <c r="BO87" s="41"/>
      <c r="BP87" s="43">
        <f>+'OCT-DEC 2021'!BP87+'JUL-SEP 2021'!BP87+'JAN-MAR 2022'!BP87+'APR-JUN 2022'!BP87</f>
        <v>0</v>
      </c>
      <c r="BQ87" s="47">
        <v>0</v>
      </c>
      <c r="BR87" s="47">
        <f>+'OCT-DEC 2021'!BR87+'JUL-SEP 2021'!BR87+'JAN-MAR 2022'!BR87+'APR-JUN 2022'!BR87</f>
        <v>0</v>
      </c>
      <c r="BS87" s="47">
        <v>0</v>
      </c>
      <c r="BT87" s="44">
        <f t="shared" si="335"/>
        <v>0</v>
      </c>
      <c r="BU87" s="48">
        <v>0</v>
      </c>
      <c r="BV87" s="46">
        <f>+'OCT-DEC 2021'!BV87+'JUL-SEP 2021'!BV87+'JAN-MAR 2022'!BV87+'APR-JUN 2022'!BV87</f>
        <v>0</v>
      </c>
      <c r="BW87" s="47">
        <f t="shared" si="302"/>
        <v>0</v>
      </c>
      <c r="BX87" s="44">
        <f>+'OCT-DEC 2021'!BX87+'JUL-SEP 2021'!BX87+'JAN-MAR 2022'!BX87+'APR-JUN 2022'!BX87</f>
        <v>0</v>
      </c>
      <c r="BY87" s="47">
        <f t="shared" si="303"/>
        <v>0</v>
      </c>
      <c r="BZ87" s="44">
        <f t="shared" si="336"/>
        <v>0</v>
      </c>
      <c r="CA87" s="48">
        <f t="shared" si="304"/>
        <v>0</v>
      </c>
      <c r="CB87" s="137">
        <f t="shared" si="305"/>
        <v>0</v>
      </c>
      <c r="CC87" s="138">
        <f t="shared" si="306"/>
        <v>0</v>
      </c>
      <c r="CD87" s="139">
        <f t="shared" si="307"/>
        <v>0</v>
      </c>
      <c r="CE87" s="41"/>
      <c r="CF87" s="43">
        <f>+'OCT-DEC 2021'!CF87+'JUL-SEP 2021'!CF87+'JAN-MAR 2022'!CF87+'APR-JUN 2022'!CF87</f>
        <v>-7075.3782662070453</v>
      </c>
      <c r="CG87" s="47">
        <f t="shared" si="308"/>
        <v>-5.6495458776146576E-2</v>
      </c>
      <c r="CH87" s="47">
        <f>+'OCT-DEC 2021'!CH87+'JUL-SEP 2021'!CH87+'JAN-MAR 2022'!CH87+'APR-JUN 2022'!CH87</f>
        <v>-1135.6217337929552</v>
      </c>
      <c r="CI87" s="47">
        <f t="shared" si="309"/>
        <v>-5.2558047567591762E-2</v>
      </c>
      <c r="CJ87" s="44">
        <f t="shared" si="337"/>
        <v>-8211</v>
      </c>
      <c r="CK87" s="48">
        <f t="shared" si="310"/>
        <v>-5.591610201232592E-2</v>
      </c>
      <c r="CL87" s="46">
        <f>+'OCT-DEC 2021'!CL87+'JUL-SEP 2021'!CL87+'JAN-MAR 2022'!CL87+'APR-JUN 2022'!CL87</f>
        <v>-4208.4394128186941</v>
      </c>
      <c r="CM87" s="47">
        <f t="shared" si="311"/>
        <v>-7.8421876316172156E-3</v>
      </c>
      <c r="CN87" s="44">
        <f>+'OCT-DEC 2021'!CN87+'JUL-SEP 2021'!CN87+'JAN-MAR 2022'!CN87+'APR-JUN 2022'!CN87</f>
        <v>-3237.5605871813059</v>
      </c>
      <c r="CO87" s="47">
        <f t="shared" si="312"/>
        <v>-1.007917047934332E-2</v>
      </c>
      <c r="CP87" s="44">
        <f t="shared" si="338"/>
        <v>-7446</v>
      </c>
      <c r="CQ87" s="48">
        <f t="shared" si="313"/>
        <v>-8.6797986603781071E-3</v>
      </c>
      <c r="CR87" s="137">
        <f t="shared" si="314"/>
        <v>-11283.817679025738</v>
      </c>
      <c r="CS87" s="138">
        <f t="shared" si="315"/>
        <v>-4373.1823209742615</v>
      </c>
      <c r="CT87" s="139">
        <f t="shared" si="316"/>
        <v>-15657</v>
      </c>
      <c r="CU87" s="41"/>
      <c r="CV87" s="46">
        <f t="shared" si="317"/>
        <v>27354.391436812846</v>
      </c>
      <c r="CW87" s="47">
        <f t="shared" si="265"/>
        <v>4.023905877315264E-2</v>
      </c>
      <c r="CX87" s="47">
        <f t="shared" si="318"/>
        <v>-1085.2253967769159</v>
      </c>
      <c r="CY87" s="47">
        <f t="shared" si="319"/>
        <v>-7.2139156232054764E-3</v>
      </c>
      <c r="CZ87" s="44">
        <f t="shared" si="320"/>
        <v>26269.166040035929</v>
      </c>
      <c r="DA87" s="48">
        <f t="shared" si="321"/>
        <v>3.1640753476180068E-2</v>
      </c>
      <c r="DB87" s="46">
        <f t="shared" si="322"/>
        <v>26638.967547125914</v>
      </c>
      <c r="DC87" s="47">
        <f t="shared" si="323"/>
        <v>9.5838413723290088E-3</v>
      </c>
      <c r="DD87" s="44">
        <f t="shared" si="324"/>
        <v>-3159.4542767512971</v>
      </c>
      <c r="DE87" s="47">
        <f t="shared" si="325"/>
        <v>-2.0793338906063669E-3</v>
      </c>
      <c r="DF87" s="44">
        <f t="shared" si="326"/>
        <v>23479.513270374617</v>
      </c>
      <c r="DG87" s="48">
        <f t="shared" si="327"/>
        <v>5.4615890367666108E-3</v>
      </c>
      <c r="DH87" s="174"/>
      <c r="DI87" s="187" t="s">
        <v>86</v>
      </c>
      <c r="DJ87" s="46">
        <f t="shared" si="328"/>
        <v>26269.166040035929</v>
      </c>
      <c r="DK87" s="44">
        <f t="shared" si="329"/>
        <v>23479.513270374617</v>
      </c>
      <c r="DL87" s="45">
        <f t="shared" si="330"/>
        <v>49748.679310410545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f>+'APR-JUN 2022'!D88+'JAN-MAR 2022'!D88+'JUL-SEP 2021'!D88+'OCT-DEC 2021'!D88</f>
        <v>6247.0599999999995</v>
      </c>
      <c r="E88" s="47">
        <f t="shared" si="268"/>
        <v>5.9162247139934836E-2</v>
      </c>
      <c r="F88" s="44">
        <f>+'APR-JUN 2022'!F88+'JAN-MAR 2022'!F88+'JUL-SEP 2021'!F88+'OCT-DEC 2021'!F88</f>
        <v>0</v>
      </c>
      <c r="G88" s="47">
        <f t="shared" si="269"/>
        <v>0</v>
      </c>
      <c r="H88" s="44">
        <f t="shared" si="270"/>
        <v>6247.0599999999995</v>
      </c>
      <c r="I88" s="48">
        <f t="shared" si="271"/>
        <v>4.8543476571606181E-2</v>
      </c>
      <c r="J88" s="43">
        <f>+'APR-JUN 2022'!J88+'JAN-MAR 2022'!J88+'JUL-SEP 2021'!J88+'OCT-DEC 2021'!J88</f>
        <v>6801.8099999999995</v>
      </c>
      <c r="K88" s="47">
        <f t="shared" si="272"/>
        <v>2.2249004785534144E-2</v>
      </c>
      <c r="L88" s="44">
        <f>+'APR-JUN 2022'!L88+'JAN-MAR 2022'!L88+'JUL-SEP 2021'!L88+'OCT-DEC 2021'!L88</f>
        <v>0</v>
      </c>
      <c r="M88" s="47">
        <f t="shared" si="273"/>
        <v>0</v>
      </c>
      <c r="N88" s="44">
        <f t="shared" si="274"/>
        <v>6801.8099999999995</v>
      </c>
      <c r="O88" s="48">
        <f t="shared" si="275"/>
        <v>1.1954455100997052E-2</v>
      </c>
      <c r="P88" s="137">
        <f t="shared" si="276"/>
        <v>13048.869999999999</v>
      </c>
      <c r="Q88" s="138">
        <f t="shared" si="277"/>
        <v>0</v>
      </c>
      <c r="R88" s="139">
        <f t="shared" si="278"/>
        <v>13048.869999999999</v>
      </c>
      <c r="S88" s="39"/>
      <c r="T88" s="43">
        <f>+'APR-JUN 2022'!T88+'JAN-MAR 2022'!T88+'JUL-SEP 2021'!T88+'OCT-DEC 2021'!T88</f>
        <v>36368.071463705171</v>
      </c>
      <c r="U88" s="47">
        <f t="shared" si="279"/>
        <v>0.19195747609617475</v>
      </c>
      <c r="V88" s="44">
        <f>+'APR-JUN 2022'!V88+'JAN-MAR 2022'!V88+'JUL-SEP 2021'!V88+'OCT-DEC 2021'!V88</f>
        <v>7843.6351319140085</v>
      </c>
      <c r="W88" s="47">
        <f t="shared" si="280"/>
        <v>0.17097842249403833</v>
      </c>
      <c r="X88" s="44">
        <f t="shared" si="281"/>
        <v>44211.70659561918</v>
      </c>
      <c r="Y88" s="48">
        <f t="shared" si="282"/>
        <v>0.1878679094207347</v>
      </c>
      <c r="Z88" s="46">
        <f>+'APR-JUN 2022'!Z88+'JAN-MAR 2022'!Z88+'JUL-SEP 2021'!Z88+'OCT-DEC 2021'!Z88</f>
        <v>22295.920445393109</v>
      </c>
      <c r="AA88" s="47">
        <f t="shared" si="283"/>
        <v>2.3534046639074838E-2</v>
      </c>
      <c r="AB88" s="44">
        <f>+'APR-JUN 2022'!AB88+'JAN-MAR 2022'!AB88+'JUL-SEP 2021'!AB88+'OCT-DEC 2021'!AB88</f>
        <v>16195.780684387788</v>
      </c>
      <c r="AC88" s="47">
        <f t="shared" si="284"/>
        <v>4.4940343312654799E-2</v>
      </c>
      <c r="AD88" s="44">
        <f t="shared" si="285"/>
        <v>38491.701129780893</v>
      </c>
      <c r="AE88" s="48">
        <f t="shared" si="286"/>
        <v>2.9432991579417311E-2</v>
      </c>
      <c r="AF88" s="137">
        <f t="shared" si="287"/>
        <v>58663.99190909828</v>
      </c>
      <c r="AG88" s="138">
        <f t="shared" si="288"/>
        <v>24039.415816301796</v>
      </c>
      <c r="AH88" s="139">
        <f t="shared" si="289"/>
        <v>82703.407725400073</v>
      </c>
      <c r="AI88" s="41"/>
      <c r="AJ88" s="43">
        <f>+'OCT-DEC 2021'!AJ88+'JUL-SEP 2021'!AJ88+'JAN-MAR 2022'!AJ88+'APR-JUN 2022'!AJ88</f>
        <v>18524.572808313707</v>
      </c>
      <c r="AK88" s="47">
        <f t="shared" si="290"/>
        <v>0.29385426409127074</v>
      </c>
      <c r="AL88" s="44">
        <f>+'OCT-DEC 2021'!AL88+'JUL-SEP 2021'!AL88+'JAN-MAR 2022'!AL88+'APR-JUN 2022'!AL88</f>
        <v>4566.4025062795718</v>
      </c>
      <c r="AM88" s="47">
        <f t="shared" si="291"/>
        <v>0.2629507374340419</v>
      </c>
      <c r="AN88" s="44">
        <f t="shared" si="331"/>
        <v>23090.975314593277</v>
      </c>
      <c r="AO88" s="48">
        <f t="shared" si="292"/>
        <v>0.28717975417995273</v>
      </c>
      <c r="AP88" s="46">
        <f>+'OCT-DEC 2021'!AP88+'JUL-SEP 2021'!AP88+'JAN-MAR 2022'!AP88+'APR-JUN 2022'!AP88</f>
        <v>3833.2169985023484</v>
      </c>
      <c r="AQ88" s="47">
        <f t="shared" si="293"/>
        <v>2.7101747751681643E-2</v>
      </c>
      <c r="AR88" s="44">
        <f>+'OCT-DEC 2021'!AR88+'JUL-SEP 2021'!AR88+'JAN-MAR 2022'!AR88+'APR-JUN 2022'!AR88</f>
        <v>5970.1546964349</v>
      </c>
      <c r="AS88" s="47">
        <f t="shared" si="294"/>
        <v>4.3337674463627782E-2</v>
      </c>
      <c r="AT88" s="44">
        <f t="shared" si="332"/>
        <v>9803.3716949372483</v>
      </c>
      <c r="AU88" s="48">
        <f t="shared" si="295"/>
        <v>3.5112740090105725E-2</v>
      </c>
      <c r="AV88" s="137">
        <f t="shared" si="296"/>
        <v>22357.789806816058</v>
      </c>
      <c r="AW88" s="138">
        <f t="shared" si="297"/>
        <v>10536.557202714472</v>
      </c>
      <c r="AX88" s="139">
        <f t="shared" si="298"/>
        <v>32894.347009530531</v>
      </c>
      <c r="AY88" s="41"/>
      <c r="AZ88" s="43">
        <f>+'OCT-DEC 2021'!AZ88+'JUL-SEP 2021'!AZ88+'JAN-MAR 2022'!AZ88+'APR-JUN 2022'!AZ88</f>
        <v>0</v>
      </c>
      <c r="BA88" s="47">
        <v>0.49456890020939459</v>
      </c>
      <c r="BB88" s="47">
        <f>+'OCT-DEC 2021'!BB88+'JUL-SEP 2021'!BB88+'JAN-MAR 2022'!BB88+'APR-JUN 2022'!BB88</f>
        <v>0</v>
      </c>
      <c r="BC88" s="47">
        <v>0.46494439302831692</v>
      </c>
      <c r="BD88" s="44">
        <f t="shared" si="333"/>
        <v>0</v>
      </c>
      <c r="BE88" s="48">
        <v>0.49052750870634132</v>
      </c>
      <c r="BF88" s="46">
        <f>+'OCT-DEC 2021'!BF88+'JUL-SEP 2021'!BF88+'JAN-MAR 2022'!BF88+'APR-JUN 2022'!BF88</f>
        <v>0</v>
      </c>
      <c r="BG88" s="47">
        <v>1.4397985547152888E-2</v>
      </c>
      <c r="BH88" s="44">
        <f>+'OCT-DEC 2021'!BH88+'JUL-SEP 2021'!BH88+'JAN-MAR 2022'!BH88+'APR-JUN 2022'!BH88</f>
        <v>0</v>
      </c>
      <c r="BI88" s="47">
        <v>2.6176609055696201E-2</v>
      </c>
      <c r="BJ88" s="44">
        <f t="shared" si="334"/>
        <v>0</v>
      </c>
      <c r="BK88" s="48">
        <v>1.7672006374029377E-2</v>
      </c>
      <c r="BL88" s="137">
        <f t="shared" si="299"/>
        <v>0</v>
      </c>
      <c r="BM88" s="138">
        <f t="shared" si="300"/>
        <v>0</v>
      </c>
      <c r="BN88" s="139">
        <f t="shared" si="301"/>
        <v>0</v>
      </c>
      <c r="BO88" s="41"/>
      <c r="BP88" s="43">
        <f>+'OCT-DEC 2021'!BP88+'JUL-SEP 2021'!BP88+'JAN-MAR 2022'!BP88+'APR-JUN 2022'!BP88</f>
        <v>0</v>
      </c>
      <c r="BQ88" s="47">
        <v>0</v>
      </c>
      <c r="BR88" s="47">
        <f>+'OCT-DEC 2021'!BR88+'JUL-SEP 2021'!BR88+'JAN-MAR 2022'!BR88+'APR-JUN 2022'!BR88</f>
        <v>0</v>
      </c>
      <c r="BS88" s="47">
        <v>0</v>
      </c>
      <c r="BT88" s="44">
        <f t="shared" si="335"/>
        <v>0</v>
      </c>
      <c r="BU88" s="48">
        <v>0</v>
      </c>
      <c r="BV88" s="46">
        <f>+'OCT-DEC 2021'!BV88+'JUL-SEP 2021'!BV88+'JAN-MAR 2022'!BV88+'APR-JUN 2022'!BV88</f>
        <v>0</v>
      </c>
      <c r="BW88" s="47">
        <f t="shared" si="302"/>
        <v>0</v>
      </c>
      <c r="BX88" s="44">
        <f>+'OCT-DEC 2021'!BX88+'JUL-SEP 2021'!BX88+'JAN-MAR 2022'!BX88+'APR-JUN 2022'!BX88</f>
        <v>0</v>
      </c>
      <c r="BY88" s="47">
        <f t="shared" si="303"/>
        <v>0</v>
      </c>
      <c r="BZ88" s="44">
        <f t="shared" si="336"/>
        <v>0</v>
      </c>
      <c r="CA88" s="48">
        <f t="shared" si="304"/>
        <v>0</v>
      </c>
      <c r="CB88" s="137">
        <f t="shared" si="305"/>
        <v>0</v>
      </c>
      <c r="CC88" s="138">
        <f t="shared" si="306"/>
        <v>0</v>
      </c>
      <c r="CD88" s="139">
        <f t="shared" si="307"/>
        <v>0</v>
      </c>
      <c r="CE88" s="41"/>
      <c r="CF88" s="43">
        <f>+'OCT-DEC 2021'!CF88+'JUL-SEP 2021'!CF88+'JAN-MAR 2022'!CF88+'APR-JUN 2022'!CF88</f>
        <v>16797.211846455237</v>
      </c>
      <c r="CG88" s="47">
        <f t="shared" si="308"/>
        <v>0.13412232586319836</v>
      </c>
      <c r="CH88" s="47">
        <f>+'OCT-DEC 2021'!CH88+'JUL-SEP 2021'!CH88+'JAN-MAR 2022'!CH88+'APR-JUN 2022'!CH88</f>
        <v>3557.0312235447659</v>
      </c>
      <c r="CI88" s="47">
        <f t="shared" si="309"/>
        <v>0.16462402108320293</v>
      </c>
      <c r="CJ88" s="44">
        <f t="shared" si="337"/>
        <v>20354.243070000004</v>
      </c>
      <c r="CK88" s="48">
        <f t="shared" si="310"/>
        <v>0.13861039238653003</v>
      </c>
      <c r="CL88" s="46">
        <f>+'OCT-DEC 2021'!CL88+'JUL-SEP 2021'!CL88+'JAN-MAR 2022'!CL88+'APR-JUN 2022'!CL88</f>
        <v>8411.2008225473382</v>
      </c>
      <c r="CM88" s="47">
        <f t="shared" si="311"/>
        <v>1.5673794627222553E-2</v>
      </c>
      <c r="CN88" s="44">
        <f>+'OCT-DEC 2021'!CN88+'JUL-SEP 2021'!CN88+'JAN-MAR 2022'!CN88+'APR-JUN 2022'!CN88</f>
        <v>10019.92239745267</v>
      </c>
      <c r="CO88" s="47">
        <f t="shared" si="312"/>
        <v>3.11940126876953E-2</v>
      </c>
      <c r="CP88" s="44">
        <f t="shared" si="338"/>
        <v>18431.123220000009</v>
      </c>
      <c r="CQ88" s="48">
        <f t="shared" si="313"/>
        <v>2.1485151575909196E-2</v>
      </c>
      <c r="CR88" s="137">
        <f t="shared" si="314"/>
        <v>25208.412669002573</v>
      </c>
      <c r="CS88" s="138">
        <f t="shared" si="315"/>
        <v>13576.953620997436</v>
      </c>
      <c r="CT88" s="139">
        <f t="shared" si="316"/>
        <v>38785.366290000005</v>
      </c>
      <c r="CU88" s="41"/>
      <c r="CV88" s="46">
        <f t="shared" si="317"/>
        <v>77936.91611847411</v>
      </c>
      <c r="CW88" s="47">
        <f t="shared" si="265"/>
        <v>0.11464733754116907</v>
      </c>
      <c r="CX88" s="47">
        <f t="shared" si="318"/>
        <v>15967.068861738346</v>
      </c>
      <c r="CY88" s="47">
        <f t="shared" si="319"/>
        <v>0.10613932171195763</v>
      </c>
      <c r="CZ88" s="44">
        <f t="shared" si="320"/>
        <v>93903.984980212452</v>
      </c>
      <c r="DA88" s="48">
        <f t="shared" si="321"/>
        <v>0.11310571620970096</v>
      </c>
      <c r="DB88" s="46">
        <f t="shared" si="322"/>
        <v>41342.148266442797</v>
      </c>
      <c r="DC88" s="47">
        <f t="shared" si="323"/>
        <v>1.4873571593041804E-2</v>
      </c>
      <c r="DD88" s="44">
        <f t="shared" si="324"/>
        <v>32185.857778275356</v>
      </c>
      <c r="DE88" s="47">
        <f t="shared" si="325"/>
        <v>2.118250147472308E-2</v>
      </c>
      <c r="DF88" s="44">
        <f t="shared" si="326"/>
        <v>73528.006044718146</v>
      </c>
      <c r="DG88" s="48">
        <f t="shared" si="327"/>
        <v>1.7103410410804248E-2</v>
      </c>
      <c r="DH88" s="174"/>
      <c r="DI88" s="187" t="s">
        <v>87</v>
      </c>
      <c r="DJ88" s="46">
        <f t="shared" si="328"/>
        <v>93903.984980212452</v>
      </c>
      <c r="DK88" s="44">
        <f t="shared" si="329"/>
        <v>73528.006044718146</v>
      </c>
      <c r="DL88" s="45">
        <f t="shared" si="330"/>
        <v>167431.99102493061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f>+'APR-JUN 2022'!D89+'JAN-MAR 2022'!D89+'JUL-SEP 2021'!D89+'OCT-DEC 2021'!D89</f>
        <v>0</v>
      </c>
      <c r="E89" s="47">
        <f t="shared" si="268"/>
        <v>0</v>
      </c>
      <c r="F89" s="44">
        <f>+'APR-JUN 2022'!F89+'JAN-MAR 2022'!F89+'JUL-SEP 2021'!F89+'OCT-DEC 2021'!F89</f>
        <v>0</v>
      </c>
      <c r="G89" s="47">
        <f t="shared" si="269"/>
        <v>0</v>
      </c>
      <c r="H89" s="44">
        <f t="shared" si="270"/>
        <v>0</v>
      </c>
      <c r="I89" s="48">
        <f t="shared" si="271"/>
        <v>0</v>
      </c>
      <c r="J89" s="43">
        <f>+'APR-JUN 2022'!J89+'JAN-MAR 2022'!J89+'JUL-SEP 2021'!J89+'OCT-DEC 2021'!J89</f>
        <v>0</v>
      </c>
      <c r="K89" s="47">
        <f t="shared" si="272"/>
        <v>0</v>
      </c>
      <c r="L89" s="44">
        <f>+'APR-JUN 2022'!L89+'JAN-MAR 2022'!L89+'JUL-SEP 2021'!L89+'OCT-DEC 2021'!L89</f>
        <v>0</v>
      </c>
      <c r="M89" s="47">
        <f t="shared" si="273"/>
        <v>0</v>
      </c>
      <c r="N89" s="44">
        <f t="shared" si="274"/>
        <v>0</v>
      </c>
      <c r="O89" s="48">
        <f t="shared" si="275"/>
        <v>0</v>
      </c>
      <c r="P89" s="137">
        <f t="shared" si="276"/>
        <v>0</v>
      </c>
      <c r="Q89" s="138">
        <f t="shared" si="277"/>
        <v>0</v>
      </c>
      <c r="R89" s="139">
        <f t="shared" si="278"/>
        <v>0</v>
      </c>
      <c r="S89" s="39"/>
      <c r="T89" s="43">
        <f>+'APR-JUN 2022'!T89+'JAN-MAR 2022'!T89+'JUL-SEP 2021'!T89+'OCT-DEC 2021'!T89</f>
        <v>60927.920000000042</v>
      </c>
      <c r="U89" s="47">
        <f t="shared" si="279"/>
        <v>0.32158894536548827</v>
      </c>
      <c r="V89" s="44">
        <f>+'APR-JUN 2022'!V89+'JAN-MAR 2022'!V89+'JUL-SEP 2021'!V89+'OCT-DEC 2021'!V89</f>
        <v>10690.650000000001</v>
      </c>
      <c r="W89" s="47">
        <f t="shared" si="280"/>
        <v>0.23303869209809266</v>
      </c>
      <c r="X89" s="44">
        <f t="shared" si="281"/>
        <v>71618.570000000036</v>
      </c>
      <c r="Y89" s="48">
        <f t="shared" si="282"/>
        <v>0.30432733901603692</v>
      </c>
      <c r="Z89" s="46">
        <f>+'APR-JUN 2022'!Z89+'JAN-MAR 2022'!Z89+'JUL-SEP 2021'!Z89+'OCT-DEC 2021'!Z89</f>
        <v>87424.359999999899</v>
      </c>
      <c r="AA89" s="47">
        <f t="shared" si="283"/>
        <v>9.2279166974529911E-2</v>
      </c>
      <c r="AB89" s="44">
        <f>+'APR-JUN 2022'!AB89+'JAN-MAR 2022'!AB89+'JUL-SEP 2021'!AB89+'OCT-DEC 2021'!AB89</f>
        <v>33785.429999999993</v>
      </c>
      <c r="AC89" s="47">
        <f t="shared" si="284"/>
        <v>9.3748418353755969E-2</v>
      </c>
      <c r="AD89" s="44">
        <f t="shared" si="285"/>
        <v>121209.78999999989</v>
      </c>
      <c r="AE89" s="48">
        <f t="shared" si="286"/>
        <v>9.2684049384679529E-2</v>
      </c>
      <c r="AF89" s="137">
        <f t="shared" si="287"/>
        <v>148352.27999999994</v>
      </c>
      <c r="AG89" s="138">
        <f t="shared" si="288"/>
        <v>44476.079999999994</v>
      </c>
      <c r="AH89" s="139">
        <f t="shared" si="289"/>
        <v>192828.35999999993</v>
      </c>
      <c r="AI89" s="41"/>
      <c r="AJ89" s="43">
        <f>+'OCT-DEC 2021'!AJ89+'JUL-SEP 2021'!AJ89+'JAN-MAR 2022'!AJ89+'APR-JUN 2022'!AJ89</f>
        <v>0</v>
      </c>
      <c r="AK89" s="47">
        <f t="shared" si="290"/>
        <v>0</v>
      </c>
      <c r="AL89" s="44">
        <f>+'OCT-DEC 2021'!AL89+'JUL-SEP 2021'!AL89+'JAN-MAR 2022'!AL89+'APR-JUN 2022'!AL89</f>
        <v>0</v>
      </c>
      <c r="AM89" s="47">
        <f t="shared" si="291"/>
        <v>0</v>
      </c>
      <c r="AN89" s="44">
        <f t="shared" si="331"/>
        <v>0</v>
      </c>
      <c r="AO89" s="48">
        <f t="shared" si="292"/>
        <v>0</v>
      </c>
      <c r="AP89" s="46">
        <f>+'OCT-DEC 2021'!AP89+'JUL-SEP 2021'!AP89+'JAN-MAR 2022'!AP89+'APR-JUN 2022'!AP89</f>
        <v>0</v>
      </c>
      <c r="AQ89" s="47">
        <f t="shared" si="293"/>
        <v>0</v>
      </c>
      <c r="AR89" s="44">
        <f>+'OCT-DEC 2021'!AR89+'JUL-SEP 2021'!AR89+'JAN-MAR 2022'!AR89+'APR-JUN 2022'!AR89</f>
        <v>0</v>
      </c>
      <c r="AS89" s="47">
        <f t="shared" si="294"/>
        <v>0</v>
      </c>
      <c r="AT89" s="44">
        <f t="shared" si="332"/>
        <v>0</v>
      </c>
      <c r="AU89" s="48">
        <f t="shared" si="295"/>
        <v>0</v>
      </c>
      <c r="AV89" s="137">
        <f t="shared" si="296"/>
        <v>0</v>
      </c>
      <c r="AW89" s="138">
        <f t="shared" si="297"/>
        <v>0</v>
      </c>
      <c r="AX89" s="139">
        <f t="shared" si="298"/>
        <v>0</v>
      </c>
      <c r="AY89" s="41"/>
      <c r="AZ89" s="43">
        <f>+'OCT-DEC 2021'!AZ89+'JUL-SEP 2021'!AZ89+'JAN-MAR 2022'!AZ89+'APR-JUN 2022'!AZ89</f>
        <v>0</v>
      </c>
      <c r="BA89" s="47">
        <v>0.98587267178693294</v>
      </c>
      <c r="BB89" s="47">
        <f>+'OCT-DEC 2021'!BB89+'JUL-SEP 2021'!BB89+'JAN-MAR 2022'!BB89+'APR-JUN 2022'!BB89</f>
        <v>0</v>
      </c>
      <c r="BC89" s="47">
        <v>0.92681923750787731</v>
      </c>
      <c r="BD89" s="44">
        <f t="shared" si="333"/>
        <v>0</v>
      </c>
      <c r="BE89" s="48">
        <v>0.97781656992293542</v>
      </c>
      <c r="BF89" s="46">
        <f>+'OCT-DEC 2021'!BF89+'JUL-SEP 2021'!BF89+'JAN-MAR 2022'!BF89+'APR-JUN 2022'!BF89</f>
        <v>0</v>
      </c>
      <c r="BG89" s="47">
        <v>8.6248004861498848E-2</v>
      </c>
      <c r="BH89" s="44">
        <f>+'OCT-DEC 2021'!BH89+'JUL-SEP 2021'!BH89+'JAN-MAR 2022'!BH89+'APR-JUN 2022'!BH89</f>
        <v>0</v>
      </c>
      <c r="BI89" s="47">
        <v>0.15680529041367758</v>
      </c>
      <c r="BJ89" s="44">
        <f t="shared" si="334"/>
        <v>0</v>
      </c>
      <c r="BK89" s="48">
        <v>0.10586031543566321</v>
      </c>
      <c r="BL89" s="137">
        <f t="shared" si="299"/>
        <v>0</v>
      </c>
      <c r="BM89" s="138">
        <f t="shared" si="300"/>
        <v>0</v>
      </c>
      <c r="BN89" s="139">
        <f t="shared" si="301"/>
        <v>0</v>
      </c>
      <c r="BO89" s="41"/>
      <c r="BP89" s="43">
        <f>+'OCT-DEC 2021'!BP89+'JUL-SEP 2021'!BP89+'JAN-MAR 2022'!BP89+'APR-JUN 2022'!BP89</f>
        <v>14176.629999999992</v>
      </c>
      <c r="BQ89" s="47">
        <v>-8.2753527422415056E-4</v>
      </c>
      <c r="BR89" s="47">
        <f>+'OCT-DEC 2021'!BR89+'JUL-SEP 2021'!BR89+'JAN-MAR 2022'!BR89+'APR-JUN 2022'!BR89</f>
        <v>1345.7100000000014</v>
      </c>
      <c r="BS89" s="47">
        <v>6.4853056336081807E-2</v>
      </c>
      <c r="BT89" s="44">
        <f t="shared" si="335"/>
        <v>15522.339999999993</v>
      </c>
      <c r="BU89" s="48">
        <v>7.2706748981956806E-3</v>
      </c>
      <c r="BV89" s="46">
        <f>+'OCT-DEC 2021'!BV89+'JUL-SEP 2021'!BV89+'JAN-MAR 2022'!BV89+'APR-JUN 2022'!BV89</f>
        <v>6669.5199999999913</v>
      </c>
      <c r="BW89" s="47">
        <f t="shared" si="302"/>
        <v>2.4853347245253458E-2</v>
      </c>
      <c r="BX89" s="44">
        <f>+'OCT-DEC 2021'!BX89+'JUL-SEP 2021'!BX89+'JAN-MAR 2022'!BX89+'APR-JUN 2022'!BX89</f>
        <v>4652.3300000000108</v>
      </c>
      <c r="BY89" s="47">
        <f t="shared" si="303"/>
        <v>2.7329350533389789E-2</v>
      </c>
      <c r="BZ89" s="44">
        <f t="shared" si="336"/>
        <v>11321.850000000002</v>
      </c>
      <c r="CA89" s="48">
        <f t="shared" si="304"/>
        <v>2.5814376623110129E-2</v>
      </c>
      <c r="CB89" s="137">
        <f t="shared" si="305"/>
        <v>20846.149999999983</v>
      </c>
      <c r="CC89" s="138">
        <f t="shared" si="306"/>
        <v>5998.0400000000118</v>
      </c>
      <c r="CD89" s="139">
        <f t="shared" si="307"/>
        <v>26844.189999999995</v>
      </c>
      <c r="CE89" s="41"/>
      <c r="CF89" s="43">
        <f>+'OCT-DEC 2021'!CF89+'JUL-SEP 2021'!CF89+'JAN-MAR 2022'!CF89+'APR-JUN 2022'!CF89</f>
        <v>4658.5802498380654</v>
      </c>
      <c r="CG89" s="47">
        <f t="shared" si="308"/>
        <v>3.7197817354461628E-2</v>
      </c>
      <c r="CH89" s="47">
        <f>+'OCT-DEC 2021'!CH89+'JUL-SEP 2021'!CH89+'JAN-MAR 2022'!CH89+'APR-JUN 2022'!CH89</f>
        <v>29520.439750162011</v>
      </c>
      <c r="CI89" s="47">
        <f t="shared" si="309"/>
        <v>1.3662442611265799</v>
      </c>
      <c r="CJ89" s="44">
        <f t="shared" si="337"/>
        <v>34179.020000000077</v>
      </c>
      <c r="CK89" s="48">
        <f t="shared" si="310"/>
        <v>0.23275576287922692</v>
      </c>
      <c r="CL89" s="46">
        <f>+'OCT-DEC 2021'!CL89+'JUL-SEP 2021'!CL89+'JAN-MAR 2022'!CL89+'APR-JUN 2022'!CL89</f>
        <v>9488.6534901815958</v>
      </c>
      <c r="CM89" s="47">
        <f t="shared" si="311"/>
        <v>1.7681566429291827E-2</v>
      </c>
      <c r="CN89" s="44">
        <f>+'OCT-DEC 2021'!CN89+'JUL-SEP 2021'!CN89+'JAN-MAR 2022'!CN89+'APR-JUN 2022'!CN89</f>
        <v>11035.706509818401</v>
      </c>
      <c r="CO89" s="47">
        <f t="shared" si="312"/>
        <v>3.4356350800927735E-2</v>
      </c>
      <c r="CP89" s="44">
        <f t="shared" si="338"/>
        <v>20524.359999999997</v>
      </c>
      <c r="CQ89" s="48">
        <f t="shared" si="313"/>
        <v>2.3925236695288472E-2</v>
      </c>
      <c r="CR89" s="137">
        <f t="shared" si="314"/>
        <v>14147.233740019661</v>
      </c>
      <c r="CS89" s="138">
        <f t="shared" si="315"/>
        <v>40556.146259980414</v>
      </c>
      <c r="CT89" s="139">
        <f t="shared" si="316"/>
        <v>54703.380000000077</v>
      </c>
      <c r="CU89" s="41"/>
      <c r="CV89" s="46">
        <f t="shared" si="317"/>
        <v>79763.130249838097</v>
      </c>
      <c r="CW89" s="47">
        <f t="shared" si="265"/>
        <v>0.11733374853057324</v>
      </c>
      <c r="CX89" s="47">
        <f t="shared" si="318"/>
        <v>41556.799750162012</v>
      </c>
      <c r="CY89" s="47">
        <f t="shared" si="319"/>
        <v>0.27624422341982924</v>
      </c>
      <c r="CZ89" s="44">
        <f t="shared" si="320"/>
        <v>121319.93000000011</v>
      </c>
      <c r="DA89" s="48">
        <f t="shared" si="321"/>
        <v>0.14612774501585113</v>
      </c>
      <c r="DB89" s="46">
        <f t="shared" si="322"/>
        <v>103582.53349018148</v>
      </c>
      <c r="DC89" s="47">
        <f t="shared" si="323"/>
        <v>3.7265654840326609E-2</v>
      </c>
      <c r="DD89" s="44">
        <f t="shared" si="324"/>
        <v>49473.466509818405</v>
      </c>
      <c r="DE89" s="47">
        <f t="shared" si="325"/>
        <v>3.2560007706591114E-2</v>
      </c>
      <c r="DF89" s="44">
        <f t="shared" si="326"/>
        <v>153055.99999999988</v>
      </c>
      <c r="DG89" s="48">
        <f t="shared" si="327"/>
        <v>3.5602482981028701E-2</v>
      </c>
      <c r="DH89" s="174"/>
      <c r="DI89" s="187" t="s">
        <v>88</v>
      </c>
      <c r="DJ89" s="46">
        <f t="shared" si="328"/>
        <v>121319.93000000011</v>
      </c>
      <c r="DK89" s="44">
        <f t="shared" si="329"/>
        <v>153055.99999999988</v>
      </c>
      <c r="DL89" s="45">
        <f t="shared" si="330"/>
        <v>274375.93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f>+'APR-JUN 2022'!D90+'JAN-MAR 2022'!D90+'JUL-SEP 2021'!D90+'OCT-DEC 2021'!D90</f>
        <v>0</v>
      </c>
      <c r="E90" s="47">
        <f t="shared" si="268"/>
        <v>0</v>
      </c>
      <c r="F90" s="44">
        <f>+'APR-JUN 2022'!F90+'JAN-MAR 2022'!F90+'JUL-SEP 2021'!F90+'OCT-DEC 2021'!F90</f>
        <v>0</v>
      </c>
      <c r="G90" s="47">
        <f t="shared" si="269"/>
        <v>0</v>
      </c>
      <c r="H90" s="44">
        <f t="shared" si="270"/>
        <v>0</v>
      </c>
      <c r="I90" s="48">
        <f t="shared" si="271"/>
        <v>0</v>
      </c>
      <c r="J90" s="43">
        <f>+'APR-JUN 2022'!J90+'JAN-MAR 2022'!J90+'JUL-SEP 2021'!J90+'OCT-DEC 2021'!J90</f>
        <v>0</v>
      </c>
      <c r="K90" s="47">
        <f t="shared" si="272"/>
        <v>0</v>
      </c>
      <c r="L90" s="44">
        <f>+'APR-JUN 2022'!L90+'JAN-MAR 2022'!L90+'JUL-SEP 2021'!L90+'OCT-DEC 2021'!L90</f>
        <v>0</v>
      </c>
      <c r="M90" s="47">
        <f t="shared" si="273"/>
        <v>0</v>
      </c>
      <c r="N90" s="44">
        <f t="shared" si="274"/>
        <v>0</v>
      </c>
      <c r="O90" s="48">
        <f t="shared" si="275"/>
        <v>0</v>
      </c>
      <c r="P90" s="137">
        <f t="shared" si="276"/>
        <v>0</v>
      </c>
      <c r="Q90" s="138">
        <f t="shared" si="277"/>
        <v>0</v>
      </c>
      <c r="R90" s="139">
        <f t="shared" si="278"/>
        <v>0</v>
      </c>
      <c r="S90" s="39"/>
      <c r="T90" s="43">
        <f>+'APR-JUN 2022'!T90+'JAN-MAR 2022'!T90+'JUL-SEP 2021'!T90+'OCT-DEC 2021'!T90</f>
        <v>0</v>
      </c>
      <c r="U90" s="47">
        <f t="shared" si="279"/>
        <v>0</v>
      </c>
      <c r="V90" s="44">
        <f>+'APR-JUN 2022'!V90+'JAN-MAR 2022'!V90+'JUL-SEP 2021'!V90+'OCT-DEC 2021'!V90</f>
        <v>0</v>
      </c>
      <c r="W90" s="47">
        <f t="shared" si="280"/>
        <v>0</v>
      </c>
      <c r="X90" s="44">
        <f t="shared" si="281"/>
        <v>0</v>
      </c>
      <c r="Y90" s="48">
        <f t="shared" si="282"/>
        <v>0</v>
      </c>
      <c r="Z90" s="46">
        <f>+'APR-JUN 2022'!Z90+'JAN-MAR 2022'!Z90+'JUL-SEP 2021'!Z90+'OCT-DEC 2021'!Z90</f>
        <v>0</v>
      </c>
      <c r="AA90" s="47">
        <f t="shared" si="283"/>
        <v>0</v>
      </c>
      <c r="AB90" s="44">
        <f>+'APR-JUN 2022'!AB90+'JAN-MAR 2022'!AB90+'JUL-SEP 2021'!AB90+'OCT-DEC 2021'!AB90</f>
        <v>0</v>
      </c>
      <c r="AC90" s="47">
        <f t="shared" si="284"/>
        <v>0</v>
      </c>
      <c r="AD90" s="44">
        <f t="shared" si="285"/>
        <v>0</v>
      </c>
      <c r="AE90" s="48">
        <f t="shared" si="286"/>
        <v>0</v>
      </c>
      <c r="AF90" s="137">
        <f t="shared" si="287"/>
        <v>0</v>
      </c>
      <c r="AG90" s="138">
        <f t="shared" si="288"/>
        <v>0</v>
      </c>
      <c r="AH90" s="139">
        <f t="shared" si="289"/>
        <v>0</v>
      </c>
      <c r="AI90" s="41"/>
      <c r="AJ90" s="43">
        <f>+'OCT-DEC 2021'!AJ90+'JUL-SEP 2021'!AJ90+'JAN-MAR 2022'!AJ90+'APR-JUN 2022'!AJ90</f>
        <v>0</v>
      </c>
      <c r="AK90" s="47">
        <f t="shared" si="290"/>
        <v>0</v>
      </c>
      <c r="AL90" s="44">
        <f>+'OCT-DEC 2021'!AL90+'JUL-SEP 2021'!AL90+'JAN-MAR 2022'!AL90+'APR-JUN 2022'!AL90</f>
        <v>0</v>
      </c>
      <c r="AM90" s="47">
        <f t="shared" si="291"/>
        <v>0</v>
      </c>
      <c r="AN90" s="44">
        <f t="shared" si="331"/>
        <v>0</v>
      </c>
      <c r="AO90" s="48">
        <f t="shared" si="292"/>
        <v>0</v>
      </c>
      <c r="AP90" s="46">
        <f>+'OCT-DEC 2021'!AP90+'JUL-SEP 2021'!AP90+'JAN-MAR 2022'!AP90+'APR-JUN 2022'!AP90</f>
        <v>0</v>
      </c>
      <c r="AQ90" s="47">
        <f t="shared" si="293"/>
        <v>0</v>
      </c>
      <c r="AR90" s="44">
        <f>+'OCT-DEC 2021'!AR90+'JUL-SEP 2021'!AR90+'JAN-MAR 2022'!AR90+'APR-JUN 2022'!AR90</f>
        <v>0</v>
      </c>
      <c r="AS90" s="47">
        <f t="shared" si="294"/>
        <v>0</v>
      </c>
      <c r="AT90" s="44">
        <f t="shared" si="332"/>
        <v>0</v>
      </c>
      <c r="AU90" s="48">
        <f t="shared" si="295"/>
        <v>0</v>
      </c>
      <c r="AV90" s="137">
        <f t="shared" si="296"/>
        <v>0</v>
      </c>
      <c r="AW90" s="138">
        <f t="shared" si="297"/>
        <v>0</v>
      </c>
      <c r="AX90" s="139">
        <f t="shared" si="298"/>
        <v>0</v>
      </c>
      <c r="AY90" s="41"/>
      <c r="AZ90" s="43">
        <f>+'OCT-DEC 2021'!AZ90+'JUL-SEP 2021'!AZ90+'JAN-MAR 2022'!AZ90+'APR-JUN 2022'!AZ90</f>
        <v>0</v>
      </c>
      <c r="BA90" s="47">
        <v>0</v>
      </c>
      <c r="BB90" s="47">
        <f>+'OCT-DEC 2021'!BB90+'JUL-SEP 2021'!BB90+'JAN-MAR 2022'!BB90+'APR-JUN 2022'!BB90</f>
        <v>0</v>
      </c>
      <c r="BC90" s="47">
        <v>0</v>
      </c>
      <c r="BD90" s="44">
        <f t="shared" si="333"/>
        <v>0</v>
      </c>
      <c r="BE90" s="48">
        <v>0</v>
      </c>
      <c r="BF90" s="46">
        <f>+'OCT-DEC 2021'!BF90+'JUL-SEP 2021'!BF90+'JAN-MAR 2022'!BF90+'APR-JUN 2022'!BF90</f>
        <v>0</v>
      </c>
      <c r="BG90" s="47">
        <v>0</v>
      </c>
      <c r="BH90" s="44">
        <f>+'OCT-DEC 2021'!BH90+'JUL-SEP 2021'!BH90+'JAN-MAR 2022'!BH90+'APR-JUN 2022'!BH90</f>
        <v>0</v>
      </c>
      <c r="BI90" s="47">
        <v>0</v>
      </c>
      <c r="BJ90" s="44">
        <f t="shared" si="334"/>
        <v>0</v>
      </c>
      <c r="BK90" s="48">
        <v>0</v>
      </c>
      <c r="BL90" s="137">
        <f t="shared" si="299"/>
        <v>0</v>
      </c>
      <c r="BM90" s="138">
        <f t="shared" si="300"/>
        <v>0</v>
      </c>
      <c r="BN90" s="139">
        <f t="shared" si="301"/>
        <v>0</v>
      </c>
      <c r="BO90" s="41"/>
      <c r="BP90" s="43">
        <f>+'OCT-DEC 2021'!BP90+'JUL-SEP 2021'!BP90+'JAN-MAR 2022'!BP90+'APR-JUN 2022'!BP90</f>
        <v>0</v>
      </c>
      <c r="BQ90" s="47">
        <v>0</v>
      </c>
      <c r="BR90" s="47">
        <f>+'OCT-DEC 2021'!BR90+'JUL-SEP 2021'!BR90+'JAN-MAR 2022'!BR90+'APR-JUN 2022'!BR90</f>
        <v>0</v>
      </c>
      <c r="BS90" s="47">
        <v>0</v>
      </c>
      <c r="BT90" s="44">
        <f t="shared" si="335"/>
        <v>0</v>
      </c>
      <c r="BU90" s="48">
        <v>0</v>
      </c>
      <c r="BV90" s="46">
        <f>+'OCT-DEC 2021'!BV90+'JUL-SEP 2021'!BV90+'JAN-MAR 2022'!BV90+'APR-JUN 2022'!BV90</f>
        <v>0</v>
      </c>
      <c r="BW90" s="47">
        <f t="shared" si="302"/>
        <v>0</v>
      </c>
      <c r="BX90" s="44">
        <f>+'OCT-DEC 2021'!BX90+'JUL-SEP 2021'!BX90+'JAN-MAR 2022'!BX90+'APR-JUN 2022'!BX90</f>
        <v>0</v>
      </c>
      <c r="BY90" s="47">
        <f t="shared" si="303"/>
        <v>0</v>
      </c>
      <c r="BZ90" s="44">
        <f t="shared" si="336"/>
        <v>0</v>
      </c>
      <c r="CA90" s="48">
        <f t="shared" si="304"/>
        <v>0</v>
      </c>
      <c r="CB90" s="137">
        <f t="shared" si="305"/>
        <v>0</v>
      </c>
      <c r="CC90" s="138">
        <f t="shared" si="306"/>
        <v>0</v>
      </c>
      <c r="CD90" s="139">
        <f t="shared" si="307"/>
        <v>0</v>
      </c>
      <c r="CE90" s="41"/>
      <c r="CF90" s="43">
        <f>+'OCT-DEC 2021'!CF90+'JUL-SEP 2021'!CF90+'JAN-MAR 2022'!CF90+'APR-JUN 2022'!CF90</f>
        <v>0</v>
      </c>
      <c r="CG90" s="47">
        <f t="shared" si="308"/>
        <v>0</v>
      </c>
      <c r="CH90" s="47">
        <f>+'OCT-DEC 2021'!CH90+'JUL-SEP 2021'!CH90+'JAN-MAR 2022'!CH90+'APR-JUN 2022'!CH90</f>
        <v>0</v>
      </c>
      <c r="CI90" s="47">
        <f t="shared" si="309"/>
        <v>0</v>
      </c>
      <c r="CJ90" s="44">
        <f t="shared" si="337"/>
        <v>0</v>
      </c>
      <c r="CK90" s="48">
        <f t="shared" si="310"/>
        <v>0</v>
      </c>
      <c r="CL90" s="46">
        <f>+'OCT-DEC 2021'!CL90+'JUL-SEP 2021'!CL90+'JAN-MAR 2022'!CL90+'APR-JUN 2022'!CL90</f>
        <v>0</v>
      </c>
      <c r="CM90" s="47">
        <f t="shared" si="311"/>
        <v>0</v>
      </c>
      <c r="CN90" s="44">
        <f>+'OCT-DEC 2021'!CN90+'JUL-SEP 2021'!CN90+'JAN-MAR 2022'!CN90+'APR-JUN 2022'!CN90</f>
        <v>0</v>
      </c>
      <c r="CO90" s="47">
        <f t="shared" si="312"/>
        <v>0</v>
      </c>
      <c r="CP90" s="44">
        <f t="shared" si="338"/>
        <v>0</v>
      </c>
      <c r="CQ90" s="48">
        <f t="shared" si="313"/>
        <v>0</v>
      </c>
      <c r="CR90" s="137">
        <f t="shared" si="314"/>
        <v>0</v>
      </c>
      <c r="CS90" s="138">
        <f t="shared" si="315"/>
        <v>0</v>
      </c>
      <c r="CT90" s="139">
        <f t="shared" si="316"/>
        <v>0</v>
      </c>
      <c r="CU90" s="41"/>
      <c r="CV90" s="46">
        <f t="shared" si="317"/>
        <v>0</v>
      </c>
      <c r="CW90" s="47">
        <f t="shared" si="265"/>
        <v>0</v>
      </c>
      <c r="CX90" s="47">
        <f t="shared" si="318"/>
        <v>0</v>
      </c>
      <c r="CY90" s="47">
        <f t="shared" si="319"/>
        <v>0</v>
      </c>
      <c r="CZ90" s="44">
        <f t="shared" si="320"/>
        <v>0</v>
      </c>
      <c r="DA90" s="48">
        <f t="shared" si="321"/>
        <v>0</v>
      </c>
      <c r="DB90" s="46">
        <f t="shared" si="322"/>
        <v>0</v>
      </c>
      <c r="DC90" s="47">
        <f t="shared" si="323"/>
        <v>0</v>
      </c>
      <c r="DD90" s="44">
        <f t="shared" si="324"/>
        <v>0</v>
      </c>
      <c r="DE90" s="47">
        <f t="shared" si="325"/>
        <v>0</v>
      </c>
      <c r="DF90" s="44">
        <f t="shared" si="326"/>
        <v>0</v>
      </c>
      <c r="DG90" s="48">
        <f t="shared" si="327"/>
        <v>0</v>
      </c>
      <c r="DH90" s="174"/>
      <c r="DI90" s="187" t="s">
        <v>89</v>
      </c>
      <c r="DJ90" s="46">
        <f t="shared" si="328"/>
        <v>0</v>
      </c>
      <c r="DK90" s="44">
        <f t="shared" si="329"/>
        <v>0</v>
      </c>
      <c r="DL90" s="45">
        <f t="shared" si="330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f>+'APR-JUN 2022'!D91+'JAN-MAR 2022'!D91+'JUL-SEP 2021'!D91+'OCT-DEC 2021'!D91</f>
        <v>558601.05020768207</v>
      </c>
      <c r="E91" s="47">
        <f t="shared" si="268"/>
        <v>5.2901834438942537</v>
      </c>
      <c r="F91" s="44">
        <f>+'APR-JUN 2022'!F91+'JAN-MAR 2022'!F91+'JUL-SEP 2021'!F91+'OCT-DEC 2021'!F91</f>
        <v>127249.23979231801</v>
      </c>
      <c r="G91" s="47">
        <f t="shared" si="269"/>
        <v>5.509102077769418</v>
      </c>
      <c r="H91" s="44">
        <f t="shared" si="270"/>
        <v>685850.29</v>
      </c>
      <c r="I91" s="48">
        <f t="shared" si="271"/>
        <v>5.3294761830756086</v>
      </c>
      <c r="J91" s="43">
        <f>+'APR-JUN 2022'!J91+'JAN-MAR 2022'!J91+'JUL-SEP 2021'!J91+'OCT-DEC 2021'!J91</f>
        <v>4229.0264350713223</v>
      </c>
      <c r="K91" s="47">
        <f t="shared" si="272"/>
        <v>1.3833322217476268E-2</v>
      </c>
      <c r="L91" s="44">
        <f>+'APR-JUN 2022'!L91+'JAN-MAR 2022'!L91+'JUL-SEP 2021'!L91+'OCT-DEC 2021'!L91</f>
        <v>6610.1735649286784</v>
      </c>
      <c r="M91" s="47">
        <f t="shared" si="273"/>
        <v>2.5108535785100427E-2</v>
      </c>
      <c r="N91" s="44">
        <f t="shared" si="274"/>
        <v>10839.2</v>
      </c>
      <c r="O91" s="48">
        <f t="shared" si="275"/>
        <v>1.9050330681205041E-2</v>
      </c>
      <c r="P91" s="137">
        <f t="shared" si="276"/>
        <v>562830.07664275344</v>
      </c>
      <c r="Q91" s="138">
        <f t="shared" si="277"/>
        <v>133859.4133572467</v>
      </c>
      <c r="R91" s="139">
        <f t="shared" si="278"/>
        <v>696689.49000000011</v>
      </c>
      <c r="S91" s="39"/>
      <c r="T91" s="43">
        <f>+'APR-JUN 2022'!T91+'JAN-MAR 2022'!T91+'JUL-SEP 2021'!T91+'OCT-DEC 2021'!T91</f>
        <v>670082.31999999983</v>
      </c>
      <c r="U91" s="47">
        <f t="shared" si="279"/>
        <v>3.5368196813030779</v>
      </c>
      <c r="V91" s="44">
        <f>+'APR-JUN 2022'!V91+'JAN-MAR 2022'!V91+'JUL-SEP 2021'!V91+'OCT-DEC 2021'!V91</f>
        <v>299467.34999999998</v>
      </c>
      <c r="W91" s="47">
        <f t="shared" si="280"/>
        <v>6.5278986376021795</v>
      </c>
      <c r="X91" s="44">
        <f t="shared" si="281"/>
        <v>969549.66999999981</v>
      </c>
      <c r="Y91" s="48">
        <f t="shared" si="282"/>
        <v>4.1198877765218791</v>
      </c>
      <c r="Z91" s="46">
        <f>+'APR-JUN 2022'!Z91+'JAN-MAR 2022'!Z91+'JUL-SEP 2021'!Z91+'OCT-DEC 2021'!Z91</f>
        <v>940672.2700000006</v>
      </c>
      <c r="AA91" s="47">
        <f t="shared" si="283"/>
        <v>0.99290922428989181</v>
      </c>
      <c r="AB91" s="44">
        <f>+'APR-JUN 2022'!AB91+'JAN-MAR 2022'!AB91+'JUL-SEP 2021'!AB91+'OCT-DEC 2021'!AB91</f>
        <v>806138.53</v>
      </c>
      <c r="AC91" s="47">
        <f t="shared" si="284"/>
        <v>2.2368876809181319</v>
      </c>
      <c r="AD91" s="44">
        <f t="shared" si="285"/>
        <v>1746810.8000000007</v>
      </c>
      <c r="AE91" s="48">
        <f t="shared" si="286"/>
        <v>1.335713051337617</v>
      </c>
      <c r="AF91" s="137">
        <f t="shared" si="287"/>
        <v>1610754.5900000003</v>
      </c>
      <c r="AG91" s="138">
        <f t="shared" si="288"/>
        <v>1105605.8799999999</v>
      </c>
      <c r="AH91" s="139">
        <f t="shared" si="289"/>
        <v>2716360.47</v>
      </c>
      <c r="AI91" s="41"/>
      <c r="AJ91" s="43">
        <f>+'OCT-DEC 2021'!AJ91+'JUL-SEP 2021'!AJ91+'JAN-MAR 2022'!AJ91+'APR-JUN 2022'!AJ91</f>
        <v>158027.72057752812</v>
      </c>
      <c r="AK91" s="47">
        <f t="shared" si="290"/>
        <v>2.5067849076384539</v>
      </c>
      <c r="AL91" s="44">
        <f>+'OCT-DEC 2021'!AL91+'JUL-SEP 2021'!AL91+'JAN-MAR 2022'!AL91+'APR-JUN 2022'!AL91</f>
        <v>42343.179422471774</v>
      </c>
      <c r="AM91" s="47">
        <f t="shared" si="291"/>
        <v>2.4382805149413667</v>
      </c>
      <c r="AN91" s="44">
        <f t="shared" si="331"/>
        <v>200370.89999999991</v>
      </c>
      <c r="AO91" s="48">
        <f t="shared" si="292"/>
        <v>2.4919894037758366</v>
      </c>
      <c r="AP91" s="46">
        <f>+'OCT-DEC 2021'!AP91+'JUL-SEP 2021'!AP91+'JAN-MAR 2022'!AP91+'APR-JUN 2022'!AP91</f>
        <v>117491.75028695818</v>
      </c>
      <c r="AQ91" s="47">
        <f t="shared" si="293"/>
        <v>0.83069436987908607</v>
      </c>
      <c r="AR91" s="44">
        <f>+'OCT-DEC 2021'!AR91+'JUL-SEP 2021'!AR91+'JAN-MAR 2022'!AR91+'APR-JUN 2022'!AR91</f>
        <v>184262.83971304173</v>
      </c>
      <c r="AS91" s="47">
        <f t="shared" si="294"/>
        <v>1.3375738769375629</v>
      </c>
      <c r="AT91" s="44">
        <f t="shared" si="332"/>
        <v>301754.58999999991</v>
      </c>
      <c r="AU91" s="48">
        <f t="shared" si="295"/>
        <v>1.0807945285945046</v>
      </c>
      <c r="AV91" s="137">
        <f t="shared" si="296"/>
        <v>275519.4708644863</v>
      </c>
      <c r="AW91" s="138">
        <f t="shared" si="297"/>
        <v>226606.01913551352</v>
      </c>
      <c r="AX91" s="139">
        <f t="shared" si="298"/>
        <v>502125.48999999982</v>
      </c>
      <c r="AY91" s="41"/>
      <c r="AZ91" s="43">
        <f>+'OCT-DEC 2021'!AZ91+'JUL-SEP 2021'!AZ91+'JAN-MAR 2022'!AZ91+'APR-JUN 2022'!AZ91</f>
        <v>459958.48583649407</v>
      </c>
      <c r="BA91" s="47">
        <v>2.768148885182991</v>
      </c>
      <c r="BB91" s="47">
        <f>+'OCT-DEC 2021'!BB91+'JUL-SEP 2021'!BB91+'JAN-MAR 2022'!BB91+'APR-JUN 2022'!BB91</f>
        <v>89454.054163506225</v>
      </c>
      <c r="BC91" s="47">
        <v>2.6023377181389735</v>
      </c>
      <c r="BD91" s="44">
        <f t="shared" si="333"/>
        <v>549412.54000000027</v>
      </c>
      <c r="BE91" s="48">
        <v>2.7455288349149125</v>
      </c>
      <c r="BF91" s="46">
        <f>+'OCT-DEC 2021'!BF91+'JUL-SEP 2021'!BF91+'JAN-MAR 2022'!BF91+'APR-JUN 2022'!BF91</f>
        <v>852437.91748003149</v>
      </c>
      <c r="BG91" s="47">
        <v>1.1425595686263306</v>
      </c>
      <c r="BH91" s="44">
        <f>+'OCT-DEC 2021'!BH91+'JUL-SEP 2021'!BH91+'JAN-MAR 2022'!BH91+'APR-JUN 2022'!BH91</f>
        <v>666744.14251996879</v>
      </c>
      <c r="BI91" s="47">
        <v>2.0772583117844947</v>
      </c>
      <c r="BJ91" s="44">
        <f t="shared" si="334"/>
        <v>1519182.0600000003</v>
      </c>
      <c r="BK91" s="48">
        <v>1.4023711798672756</v>
      </c>
      <c r="BL91" s="137">
        <f t="shared" si="299"/>
        <v>1312396.4033165255</v>
      </c>
      <c r="BM91" s="138">
        <f t="shared" si="300"/>
        <v>756198.19668347505</v>
      </c>
      <c r="BN91" s="139">
        <f t="shared" si="301"/>
        <v>2068594.6000000006</v>
      </c>
      <c r="BO91" s="41"/>
      <c r="BP91" s="43">
        <f>+'OCT-DEC 2021'!BP91+'JUL-SEP 2021'!BP91+'JAN-MAR 2022'!BP91+'APR-JUN 2022'!BP91</f>
        <v>240459.64</v>
      </c>
      <c r="BQ91" s="47">
        <v>3.2883456096707739</v>
      </c>
      <c r="BR91" s="47">
        <f>+'OCT-DEC 2021'!BR91+'JUL-SEP 2021'!BR91+'JAN-MAR 2022'!BR91+'APR-JUN 2022'!BR91</f>
        <v>129125.19000000002</v>
      </c>
      <c r="BS91" s="47">
        <v>8.7432359850753159</v>
      </c>
      <c r="BT91" s="44">
        <f t="shared" si="335"/>
        <v>369584.83</v>
      </c>
      <c r="BU91" s="48">
        <v>3.9609164200805362</v>
      </c>
      <c r="BV91" s="46">
        <f>+'OCT-DEC 2021'!BV91+'JUL-SEP 2021'!BV91+'JAN-MAR 2022'!BV91+'APR-JUN 2022'!BV91</f>
        <v>269092.21999999991</v>
      </c>
      <c r="BW91" s="47">
        <f t="shared" si="302"/>
        <v>1.0027471819045664</v>
      </c>
      <c r="BX91" s="44">
        <f>+'OCT-DEC 2021'!BX91+'JUL-SEP 2021'!BX91+'JAN-MAR 2022'!BX91+'APR-JUN 2022'!BX91</f>
        <v>508768.59999999951</v>
      </c>
      <c r="BY91" s="47">
        <f t="shared" si="303"/>
        <v>2.9886778044080988</v>
      </c>
      <c r="BZ91" s="44">
        <f t="shared" si="336"/>
        <v>777860.81999999937</v>
      </c>
      <c r="CA91" s="48">
        <f t="shared" si="304"/>
        <v>1.7735610494611089</v>
      </c>
      <c r="CB91" s="137">
        <f t="shared" si="305"/>
        <v>509551.85999999993</v>
      </c>
      <c r="CC91" s="138">
        <f t="shared" si="306"/>
        <v>637893.78999999957</v>
      </c>
      <c r="CD91" s="139">
        <f t="shared" si="307"/>
        <v>1147445.6499999994</v>
      </c>
      <c r="CE91" s="41"/>
      <c r="CF91" s="43">
        <f>+'OCT-DEC 2021'!CF91+'JUL-SEP 2021'!CF91+'JAN-MAR 2022'!CF91+'APR-JUN 2022'!CF91</f>
        <v>317424.71613101161</v>
      </c>
      <c r="CG91" s="47">
        <f t="shared" si="308"/>
        <v>2.5345719041426054</v>
      </c>
      <c r="CH91" s="47">
        <f>+'OCT-DEC 2021'!CH91+'JUL-SEP 2021'!CH91+'JAN-MAR 2022'!CH91+'APR-JUN 2022'!CH91</f>
        <v>72377.403868988637</v>
      </c>
      <c r="CI91" s="47">
        <f t="shared" si="309"/>
        <v>3.3497201772105631</v>
      </c>
      <c r="CJ91" s="44">
        <f t="shared" si="337"/>
        <v>389802.12000000023</v>
      </c>
      <c r="CK91" s="48">
        <f t="shared" si="310"/>
        <v>2.6545140794715532</v>
      </c>
      <c r="CL91" s="46">
        <f>+'OCT-DEC 2021'!CL91+'JUL-SEP 2021'!CL91+'JAN-MAR 2022'!CL91+'APR-JUN 2022'!CL91</f>
        <v>291271.9913701358</v>
      </c>
      <c r="CM91" s="47">
        <f t="shared" si="311"/>
        <v>0.54276879957017032</v>
      </c>
      <c r="CN91" s="44">
        <f>+'OCT-DEC 2021'!CN91+'JUL-SEP 2021'!CN91+'JAN-MAR 2022'!CN91+'APR-JUN 2022'!CN91</f>
        <v>384289.82862986356</v>
      </c>
      <c r="CO91" s="47">
        <f t="shared" si="312"/>
        <v>1.1963707217013744</v>
      </c>
      <c r="CP91" s="44">
        <f t="shared" si="338"/>
        <v>675561.81999999937</v>
      </c>
      <c r="CQ91" s="48">
        <f t="shared" si="313"/>
        <v>0.78750209243064595</v>
      </c>
      <c r="CR91" s="137">
        <f t="shared" si="314"/>
        <v>608696.70750114741</v>
      </c>
      <c r="CS91" s="138">
        <f t="shared" si="315"/>
        <v>456667.23249885219</v>
      </c>
      <c r="CT91" s="139">
        <f t="shared" si="316"/>
        <v>1065363.9399999995</v>
      </c>
      <c r="CU91" s="41"/>
      <c r="CV91" s="46">
        <f t="shared" si="317"/>
        <v>2404553.9327527154</v>
      </c>
      <c r="CW91" s="47">
        <f t="shared" si="265"/>
        <v>3.5371646723252903</v>
      </c>
      <c r="CX91" s="47">
        <f t="shared" si="318"/>
        <v>760016.41724728467</v>
      </c>
      <c r="CY91" s="47">
        <f t="shared" si="319"/>
        <v>5.0521249526193017</v>
      </c>
      <c r="CZ91" s="44">
        <f t="shared" si="320"/>
        <v>3164570.35</v>
      </c>
      <c r="DA91" s="48">
        <f t="shared" si="321"/>
        <v>3.8116699308145194</v>
      </c>
      <c r="DB91" s="46">
        <f t="shared" si="322"/>
        <v>2475195.1755721974</v>
      </c>
      <c r="DC91" s="47">
        <f t="shared" si="323"/>
        <v>0.8904953949987956</v>
      </c>
      <c r="DD91" s="44">
        <f t="shared" si="324"/>
        <v>2556814.1144278022</v>
      </c>
      <c r="DE91" s="47">
        <f t="shared" si="325"/>
        <v>1.6827178918940029</v>
      </c>
      <c r="DF91" s="44">
        <f t="shared" si="326"/>
        <v>5032009.2899999991</v>
      </c>
      <c r="DG91" s="48">
        <f t="shared" si="327"/>
        <v>1.1704998504312369</v>
      </c>
      <c r="DH91" s="174"/>
      <c r="DI91" s="187" t="s">
        <v>100</v>
      </c>
      <c r="DJ91" s="46">
        <f t="shared" si="328"/>
        <v>3164570.35</v>
      </c>
      <c r="DK91" s="44">
        <f t="shared" si="329"/>
        <v>5032009.2899999991</v>
      </c>
      <c r="DL91" s="45">
        <f t="shared" si="330"/>
        <v>8196579.6399999987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f>+'APR-JUN 2022'!D92+'JAN-MAR 2022'!D92+'JUL-SEP 2021'!D92+'OCT-DEC 2021'!D92</f>
        <v>-1433153.1956065446</v>
      </c>
      <c r="E92" s="47">
        <f t="shared" si="268"/>
        <v>-13.572554697387535</v>
      </c>
      <c r="F92" s="44">
        <f>+'APR-JUN 2022'!F92+'JAN-MAR 2022'!F92+'JUL-SEP 2021'!F92+'OCT-DEC 2021'!F92</f>
        <v>-155819.08999343906</v>
      </c>
      <c r="G92" s="47">
        <f t="shared" si="269"/>
        <v>-6.7459992204277022</v>
      </c>
      <c r="H92" s="44">
        <f t="shared" si="270"/>
        <v>-1588972.2855999838</v>
      </c>
      <c r="I92" s="48">
        <f t="shared" si="271"/>
        <v>-12.34728639055081</v>
      </c>
      <c r="J92" s="43">
        <f>+'APR-JUN 2022'!J92+'JAN-MAR 2022'!J92+'JUL-SEP 2021'!J92+'OCT-DEC 2021'!J92</f>
        <v>-240729.04445939517</v>
      </c>
      <c r="K92" s="47">
        <f t="shared" si="272"/>
        <v>-0.78743476548068014</v>
      </c>
      <c r="L92" s="44">
        <f>+'APR-JUN 2022'!L92+'JAN-MAR 2022'!L92+'JUL-SEP 2021'!L92+'OCT-DEC 2021'!L92</f>
        <v>-653614.05554060976</v>
      </c>
      <c r="M92" s="47">
        <f t="shared" si="273"/>
        <v>-2.4827323733613778</v>
      </c>
      <c r="N92" s="44">
        <f t="shared" si="274"/>
        <v>-894343.10000000498</v>
      </c>
      <c r="O92" s="48">
        <f t="shared" si="275"/>
        <v>-1.5718440288447599</v>
      </c>
      <c r="P92" s="137">
        <f t="shared" si="276"/>
        <v>-1673882.2400659397</v>
      </c>
      <c r="Q92" s="138">
        <f t="shared" si="277"/>
        <v>-809433.14553404879</v>
      </c>
      <c r="R92" s="139">
        <f t="shared" si="278"/>
        <v>-2483315.3855999885</v>
      </c>
      <c r="S92" s="39"/>
      <c r="T92" s="43">
        <f>+'APR-JUN 2022'!T92+'JAN-MAR 2022'!T92+'JUL-SEP 2021'!T92+'OCT-DEC 2021'!T92</f>
        <v>0</v>
      </c>
      <c r="U92" s="47">
        <f t="shared" si="279"/>
        <v>0</v>
      </c>
      <c r="V92" s="44">
        <f>+'APR-JUN 2022'!V92+'JAN-MAR 2022'!V92+'JUL-SEP 2021'!V92+'OCT-DEC 2021'!V92</f>
        <v>0</v>
      </c>
      <c r="W92" s="47">
        <f t="shared" si="280"/>
        <v>0</v>
      </c>
      <c r="X92" s="44">
        <f t="shared" si="281"/>
        <v>0</v>
      </c>
      <c r="Y92" s="48">
        <f t="shared" si="282"/>
        <v>0</v>
      </c>
      <c r="Z92" s="46">
        <f>+'APR-JUN 2022'!Z92+'JAN-MAR 2022'!Z92+'JUL-SEP 2021'!Z92+'OCT-DEC 2021'!Z92</f>
        <v>0</v>
      </c>
      <c r="AA92" s="47">
        <f t="shared" si="283"/>
        <v>0</v>
      </c>
      <c r="AB92" s="44">
        <f>+'APR-JUN 2022'!AB92+'JAN-MAR 2022'!AB92+'JUL-SEP 2021'!AB92+'OCT-DEC 2021'!AB92</f>
        <v>0</v>
      </c>
      <c r="AC92" s="47">
        <f t="shared" si="284"/>
        <v>0</v>
      </c>
      <c r="AD92" s="44">
        <f t="shared" si="285"/>
        <v>0</v>
      </c>
      <c r="AE92" s="48">
        <f t="shared" si="286"/>
        <v>0</v>
      </c>
      <c r="AF92" s="137">
        <f t="shared" si="287"/>
        <v>0</v>
      </c>
      <c r="AG92" s="138">
        <f t="shared" si="288"/>
        <v>0</v>
      </c>
      <c r="AH92" s="139">
        <f t="shared" si="289"/>
        <v>0</v>
      </c>
      <c r="AI92" s="41"/>
      <c r="AJ92" s="43">
        <f>+'OCT-DEC 2021'!AJ92+'JUL-SEP 2021'!AJ92+'JAN-MAR 2022'!AJ92+'APR-JUN 2022'!AJ92</f>
        <v>539929.27186733205</v>
      </c>
      <c r="AK92" s="47">
        <f t="shared" si="290"/>
        <v>8.5648678912965117</v>
      </c>
      <c r="AL92" s="44">
        <f>+'OCT-DEC 2021'!AL92+'JUL-SEP 2021'!AL92+'JAN-MAR 2022'!AL92+'APR-JUN 2022'!AL92</f>
        <v>92261.82465177367</v>
      </c>
      <c r="AM92" s="47">
        <f t="shared" si="291"/>
        <v>5.3127850196806214</v>
      </c>
      <c r="AN92" s="44">
        <f t="shared" si="331"/>
        <v>632191.09651910572</v>
      </c>
      <c r="AO92" s="48">
        <f t="shared" si="292"/>
        <v>7.8624865870594949</v>
      </c>
      <c r="AP92" s="46">
        <f>+'OCT-DEC 2021'!AP92+'JUL-SEP 2021'!AP92+'JAN-MAR 2022'!AP92+'APR-JUN 2022'!AP92</f>
        <v>58680.340935757806</v>
      </c>
      <c r="AQ92" s="47">
        <f t="shared" si="293"/>
        <v>0.41488384264312139</v>
      </c>
      <c r="AR92" s="44">
        <f>+'OCT-DEC 2021'!AR92+'JUL-SEP 2021'!AR92+'JAN-MAR 2022'!AR92+'APR-JUN 2022'!AR92</f>
        <v>125862.36270051901</v>
      </c>
      <c r="AS92" s="47">
        <f t="shared" si="294"/>
        <v>0.91364166915061085</v>
      </c>
      <c r="AT92" s="44">
        <f t="shared" si="332"/>
        <v>184542.70363627683</v>
      </c>
      <c r="AU92" s="48">
        <f t="shared" si="295"/>
        <v>0.66097667108270086</v>
      </c>
      <c r="AV92" s="137">
        <f t="shared" si="296"/>
        <v>598609.6128030899</v>
      </c>
      <c r="AW92" s="138">
        <f t="shared" si="297"/>
        <v>218124.18735229268</v>
      </c>
      <c r="AX92" s="139">
        <f t="shared" si="298"/>
        <v>816733.8001553826</v>
      </c>
      <c r="AY92" s="41"/>
      <c r="AZ92" s="43">
        <f>+'OCT-DEC 2021'!AZ92+'JUL-SEP 2021'!AZ92+'JAN-MAR 2022'!AZ92+'APR-JUN 2022'!AZ92</f>
        <v>1046676.1681211226</v>
      </c>
      <c r="BA92" s="47">
        <v>6.7650904069474107</v>
      </c>
      <c r="BB92" s="47">
        <f>+'OCT-DEC 2021'!BB92+'JUL-SEP 2021'!BB92+'JAN-MAR 2022'!BB92+'APR-JUN 2022'!BB92</f>
        <v>140864.40595887721</v>
      </c>
      <c r="BC92" s="47">
        <v>4.804173623078082</v>
      </c>
      <c r="BD92" s="44">
        <f t="shared" si="333"/>
        <v>1187540.5740799999</v>
      </c>
      <c r="BE92" s="48">
        <v>6.4975810647637919</v>
      </c>
      <c r="BF92" s="46">
        <f>+'OCT-DEC 2021'!BF92+'JUL-SEP 2021'!BF92+'JAN-MAR 2022'!BF92+'APR-JUN 2022'!BF92</f>
        <v>359202.99565243121</v>
      </c>
      <c r="BG92" s="47">
        <v>0.27817096468593838</v>
      </c>
      <c r="BH92" s="44">
        <f>+'OCT-DEC 2021'!BH92+'JUL-SEP 2021'!BH92+'JAN-MAR 2022'!BH92+'APR-JUN 2022'!BH92</f>
        <v>254135.37184756889</v>
      </c>
      <c r="BI92" s="47">
        <v>0.5517822913007675</v>
      </c>
      <c r="BJ92" s="44">
        <f t="shared" si="334"/>
        <v>613338.36750000017</v>
      </c>
      <c r="BK92" s="48">
        <v>0.35422477361840871</v>
      </c>
      <c r="BL92" s="137">
        <f t="shared" si="299"/>
        <v>1405879.1637735539</v>
      </c>
      <c r="BM92" s="138">
        <f t="shared" si="300"/>
        <v>394999.77780644607</v>
      </c>
      <c r="BN92" s="139">
        <f t="shared" si="301"/>
        <v>1800878.9415799999</v>
      </c>
      <c r="BO92" s="41"/>
      <c r="BP92" s="43">
        <f>+'OCT-DEC 2021'!BP92+'JUL-SEP 2021'!BP92+'JAN-MAR 2022'!BP92+'APR-JUN 2022'!BP92</f>
        <v>-254.39999999999736</v>
      </c>
      <c r="BQ92" s="47">
        <v>2.0823177012477299</v>
      </c>
      <c r="BR92" s="47">
        <f>+'OCT-DEC 2021'!BR92+'JUL-SEP 2021'!BR92+'JAN-MAR 2022'!BR92+'APR-JUN 2022'!BR92</f>
        <v>-4.5474735088646412E-13</v>
      </c>
      <c r="BS92" s="47">
        <v>2.2629533833893816</v>
      </c>
      <c r="BT92" s="44">
        <f t="shared" si="335"/>
        <v>-254.39999999999782</v>
      </c>
      <c r="BU92" s="48">
        <v>2.1045895121854374</v>
      </c>
      <c r="BV92" s="46">
        <f>+'OCT-DEC 2021'!BV92+'JUL-SEP 2021'!BV92+'JAN-MAR 2022'!BV92+'APR-JUN 2022'!BV92</f>
        <v>-1.6484591469634324E-12</v>
      </c>
      <c r="BW92" s="47">
        <f t="shared" si="302"/>
        <v>-6.1428300086207915E-18</v>
      </c>
      <c r="BX92" s="44">
        <f>+'OCT-DEC 2021'!BX92+'JUL-SEP 2021'!BX92+'JAN-MAR 2022'!BX92+'APR-JUN 2022'!BX92</f>
        <v>-1.9326762412674725E-12</v>
      </c>
      <c r="BY92" s="47">
        <f t="shared" si="303"/>
        <v>-1.1353190006975613E-17</v>
      </c>
      <c r="BZ92" s="44">
        <f t="shared" si="336"/>
        <v>-3.5811353882309049E-12</v>
      </c>
      <c r="CA92" s="48">
        <f t="shared" si="304"/>
        <v>-8.1651653793452724E-18</v>
      </c>
      <c r="CB92" s="137">
        <f t="shared" si="305"/>
        <v>-254.39999999999901</v>
      </c>
      <c r="CC92" s="138">
        <f t="shared" si="306"/>
        <v>-2.3874235921539366E-12</v>
      </c>
      <c r="CD92" s="139">
        <f t="shared" si="307"/>
        <v>-254.4000000000014</v>
      </c>
      <c r="CE92" s="41"/>
      <c r="CF92" s="43">
        <f>+'OCT-DEC 2021'!CF92+'JUL-SEP 2021'!CF92+'JAN-MAR 2022'!CF92+'APR-JUN 2022'!CF92</f>
        <v>1520647.4244635517</v>
      </c>
      <c r="CG92" s="47">
        <f t="shared" si="308"/>
        <v>12.142060911732475</v>
      </c>
      <c r="CH92" s="47">
        <f>+'OCT-DEC 2021'!CH92+'JUL-SEP 2021'!CH92+'JAN-MAR 2022'!CH92+'APR-JUN 2022'!CH92</f>
        <v>264507.66372781619</v>
      </c>
      <c r="CI92" s="47">
        <f t="shared" si="309"/>
        <v>12.241757936215865</v>
      </c>
      <c r="CJ92" s="44">
        <f t="shared" si="337"/>
        <v>1785155.0881913679</v>
      </c>
      <c r="CK92" s="48">
        <f t="shared" si="310"/>
        <v>12.156730485827696</v>
      </c>
      <c r="CL92" s="46">
        <f>+'OCT-DEC 2021'!CL92+'JUL-SEP 2021'!CL92+'JAN-MAR 2022'!CL92+'APR-JUN 2022'!CL92</f>
        <v>739154.74126288923</v>
      </c>
      <c r="CM92" s="47">
        <f t="shared" si="311"/>
        <v>1.3773728456507968</v>
      </c>
      <c r="CN92" s="44">
        <f>+'OCT-DEC 2021'!CN92+'JUL-SEP 2021'!CN92+'JAN-MAR 2022'!CN92+'APR-JUN 2022'!CN92</f>
        <v>312798.49514045118</v>
      </c>
      <c r="CO92" s="47">
        <f t="shared" si="312"/>
        <v>0.97380397163393506</v>
      </c>
      <c r="CP92" s="44">
        <f t="shared" si="338"/>
        <v>1051953.2364033405</v>
      </c>
      <c r="CQ92" s="48">
        <f t="shared" si="313"/>
        <v>1.22626138760598</v>
      </c>
      <c r="CR92" s="137">
        <f t="shared" si="314"/>
        <v>2259802.165726441</v>
      </c>
      <c r="CS92" s="138">
        <f t="shared" si="315"/>
        <v>577306.15886826743</v>
      </c>
      <c r="CT92" s="139">
        <f t="shared" si="316"/>
        <v>2837108.3245947082</v>
      </c>
      <c r="CU92" s="41"/>
      <c r="CV92" s="46">
        <f t="shared" si="317"/>
        <v>1673845.2688454618</v>
      </c>
      <c r="CW92" s="47">
        <f t="shared" si="265"/>
        <v>2.4622722207445191</v>
      </c>
      <c r="CX92" s="47">
        <f t="shared" si="318"/>
        <v>341814.80434502801</v>
      </c>
      <c r="CY92" s="47">
        <f t="shared" si="319"/>
        <v>2.2721760517501113</v>
      </c>
      <c r="CZ92" s="44">
        <f t="shared" si="320"/>
        <v>2015660.0731904898</v>
      </c>
      <c r="DA92" s="48">
        <f t="shared" si="321"/>
        <v>2.4278274906176707</v>
      </c>
      <c r="DB92" s="46">
        <f t="shared" si="322"/>
        <v>916309.03339168313</v>
      </c>
      <c r="DC92" s="47">
        <f t="shared" si="323"/>
        <v>0.32965843771995146</v>
      </c>
      <c r="DD92" s="44">
        <f t="shared" si="324"/>
        <v>39182.174147929356</v>
      </c>
      <c r="DE92" s="47">
        <f t="shared" si="325"/>
        <v>2.5786992143847207E-2</v>
      </c>
      <c r="DF92" s="44">
        <f t="shared" si="326"/>
        <v>955491.20753961243</v>
      </c>
      <c r="DG92" s="48">
        <f t="shared" si="327"/>
        <v>0.22225760149848184</v>
      </c>
      <c r="DH92" s="174"/>
      <c r="DI92" s="187" t="s">
        <v>101</v>
      </c>
      <c r="DJ92" s="46">
        <f t="shared" si="328"/>
        <v>2015660.0731904898</v>
      </c>
      <c r="DK92" s="44">
        <f t="shared" si="329"/>
        <v>955491.20753961243</v>
      </c>
      <c r="DL92" s="45">
        <f t="shared" si="330"/>
        <v>2971151.2807301022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f>+'APR-JUN 2022'!D93+'JAN-MAR 2022'!D93+'JUL-SEP 2021'!D93+'OCT-DEC 2021'!D93</f>
        <v>7051553.7435603049</v>
      </c>
      <c r="E93" s="47">
        <f t="shared" si="268"/>
        <v>66.781136294040309</v>
      </c>
      <c r="F93" s="44">
        <f>+'APR-JUN 2022'!F93+'JAN-MAR 2022'!F93+'JUL-SEP 2021'!F93+'OCT-DEC 2021'!F93</f>
        <v>2708129.8110000533</v>
      </c>
      <c r="G93" s="47">
        <f t="shared" si="269"/>
        <v>117.24520785349611</v>
      </c>
      <c r="H93" s="44">
        <f t="shared" si="270"/>
        <v>9759683.5545603577</v>
      </c>
      <c r="I93" s="48">
        <f t="shared" si="271"/>
        <v>75.838709725389364</v>
      </c>
      <c r="J93" s="43">
        <f>+'APR-JUN 2022'!J93+'JAN-MAR 2022'!J93+'JUL-SEP 2021'!J93+'OCT-DEC 2021'!J93</f>
        <v>2430299.9196749907</v>
      </c>
      <c r="K93" s="47">
        <f t="shared" si="272"/>
        <v>7.9496126094572057</v>
      </c>
      <c r="L93" s="44">
        <f>+'APR-JUN 2022'!L93+'JAN-MAR 2022'!L93+'JUL-SEP 2021'!L93+'OCT-DEC 2021'!L93</f>
        <v>7522535.4947903529</v>
      </c>
      <c r="M93" s="47">
        <f t="shared" si="273"/>
        <v>28.57411379752018</v>
      </c>
      <c r="N93" s="44">
        <f t="shared" si="274"/>
        <v>9952835.4144653436</v>
      </c>
      <c r="O93" s="48">
        <f t="shared" si="275"/>
        <v>17.492509212965274</v>
      </c>
      <c r="P93" s="137">
        <f t="shared" si="276"/>
        <v>9481853.6632352956</v>
      </c>
      <c r="Q93" s="138">
        <f t="shared" si="277"/>
        <v>10230665.305790406</v>
      </c>
      <c r="R93" s="139">
        <f t="shared" si="278"/>
        <v>19712518.969025701</v>
      </c>
      <c r="S93" s="39"/>
      <c r="T93" s="43">
        <f>+'APR-JUN 2022'!T93+'JAN-MAR 2022'!T93+'JUL-SEP 2021'!T93+'OCT-DEC 2021'!T93</f>
        <v>3942650.3699999982</v>
      </c>
      <c r="U93" s="47">
        <f t="shared" si="279"/>
        <v>20.810045286843053</v>
      </c>
      <c r="V93" s="44">
        <f>+'APR-JUN 2022'!V93+'JAN-MAR 2022'!V93+'JUL-SEP 2021'!V93+'OCT-DEC 2021'!V93</f>
        <v>631602.50000000035</v>
      </c>
      <c r="W93" s="47">
        <f t="shared" si="280"/>
        <v>13.767901907356956</v>
      </c>
      <c r="X93" s="44">
        <f t="shared" si="281"/>
        <v>4574252.8699999982</v>
      </c>
      <c r="Y93" s="48">
        <f t="shared" si="282"/>
        <v>19.437280078526683</v>
      </c>
      <c r="Z93" s="46">
        <f>+'APR-JUN 2022'!Z93+'JAN-MAR 2022'!Z93+'JUL-SEP 2021'!Z93+'OCT-DEC 2021'!Z93</f>
        <v>1715875.2500000012</v>
      </c>
      <c r="AA93" s="47">
        <f t="shared" si="283"/>
        <v>1.8111603985687006</v>
      </c>
      <c r="AB93" s="44">
        <f>+'APR-JUN 2022'!AB93+'JAN-MAR 2022'!AB93+'JUL-SEP 2021'!AB93+'OCT-DEC 2021'!AB93</f>
        <v>989295.5700000003</v>
      </c>
      <c r="AC93" s="47">
        <f t="shared" si="284"/>
        <v>2.7451151271976566</v>
      </c>
      <c r="AD93" s="44">
        <f t="shared" si="285"/>
        <v>2705170.8200000012</v>
      </c>
      <c r="AE93" s="48">
        <f t="shared" si="286"/>
        <v>2.0685308164866414</v>
      </c>
      <c r="AF93" s="137">
        <f t="shared" si="287"/>
        <v>5658525.6199999992</v>
      </c>
      <c r="AG93" s="138">
        <f t="shared" si="288"/>
        <v>1620898.0700000008</v>
      </c>
      <c r="AH93" s="139">
        <f t="shared" si="289"/>
        <v>7279423.6899999995</v>
      </c>
      <c r="AI93" s="41"/>
      <c r="AJ93" s="43">
        <f>+'OCT-DEC 2021'!AJ93+'JUL-SEP 2021'!AJ93+'JAN-MAR 2022'!AJ93+'APR-JUN 2022'!AJ93</f>
        <v>777435.98563469481</v>
      </c>
      <c r="AK93" s="47">
        <f t="shared" si="290"/>
        <v>12.332423629991986</v>
      </c>
      <c r="AL93" s="44">
        <f>+'OCT-DEC 2021'!AL93+'JUL-SEP 2021'!AL93+'JAN-MAR 2022'!AL93+'APR-JUN 2022'!AL93</f>
        <v>114416.35397597283</v>
      </c>
      <c r="AM93" s="47">
        <f t="shared" si="291"/>
        <v>6.588526659908605</v>
      </c>
      <c r="AN93" s="44">
        <f t="shared" si="331"/>
        <v>891852.33961066767</v>
      </c>
      <c r="AO93" s="48">
        <f t="shared" si="292"/>
        <v>11.091863040204309</v>
      </c>
      <c r="AP93" s="46">
        <f>+'OCT-DEC 2021'!AP93+'JUL-SEP 2021'!AP93+'JAN-MAR 2022'!AP93+'APR-JUN 2022'!AP93</f>
        <v>387682.87002146302</v>
      </c>
      <c r="AQ93" s="47">
        <f t="shared" si="293"/>
        <v>2.7410092763010154</v>
      </c>
      <c r="AR93" s="44">
        <f>+'OCT-DEC 2021'!AR93+'JUL-SEP 2021'!AR93+'JAN-MAR 2022'!AR93+'APR-JUN 2022'!AR93</f>
        <v>166834.31611428442</v>
      </c>
      <c r="AS93" s="47">
        <f t="shared" si="294"/>
        <v>1.2110592855224298</v>
      </c>
      <c r="AT93" s="44">
        <f t="shared" si="332"/>
        <v>554517.18613574747</v>
      </c>
      <c r="AU93" s="48">
        <f t="shared" si="295"/>
        <v>1.9861144143230316</v>
      </c>
      <c r="AV93" s="137">
        <f t="shared" si="296"/>
        <v>1165118.8556561577</v>
      </c>
      <c r="AW93" s="147">
        <f t="shared" si="297"/>
        <v>281250.67009025725</v>
      </c>
      <c r="AX93" s="139">
        <f t="shared" si="298"/>
        <v>1446369.5257464149</v>
      </c>
      <c r="AY93" s="41"/>
      <c r="AZ93" s="43">
        <f>+'OCT-DEC 2021'!AZ93+'JUL-SEP 2021'!AZ93+'JAN-MAR 2022'!AZ93+'APR-JUN 2022'!AZ93</f>
        <v>1215548.0300021891</v>
      </c>
      <c r="BA93" s="47">
        <v>23.96835742502709</v>
      </c>
      <c r="BB93" s="47">
        <f>+'OCT-DEC 2021'!BB93+'JUL-SEP 2021'!BB93+'JAN-MAR 2022'!BB93+'APR-JUN 2022'!BB93</f>
        <v>236403.28999781163</v>
      </c>
      <c r="BC93" s="47">
        <v>22.532661051163455</v>
      </c>
      <c r="BD93" s="44">
        <f t="shared" si="333"/>
        <v>1451951.3200000008</v>
      </c>
      <c r="BE93" s="48">
        <v>23.772498938982704</v>
      </c>
      <c r="BF93" s="46">
        <f>+'OCT-DEC 2021'!BF93+'JUL-SEP 2021'!BF93+'JAN-MAR 2022'!BF93+'APR-JUN 2022'!BF93</f>
        <v>1292906.9089060673</v>
      </c>
      <c r="BG93" s="47">
        <v>3.9940927653813429</v>
      </c>
      <c r="BH93" s="44">
        <f>+'OCT-DEC 2021'!BH93+'JUL-SEP 2021'!BH93+'JAN-MAR 2022'!BH93+'APR-JUN 2022'!BH93</f>
        <v>1011262.0410939327</v>
      </c>
      <c r="BI93" s="47">
        <v>7.2615578414889042</v>
      </c>
      <c r="BJ93" s="44">
        <f t="shared" si="334"/>
        <v>2304168.9500000002</v>
      </c>
      <c r="BK93" s="48">
        <v>4.9023269663054494</v>
      </c>
      <c r="BL93" s="137">
        <f t="shared" si="299"/>
        <v>2508454.9389082566</v>
      </c>
      <c r="BM93" s="138">
        <f t="shared" si="300"/>
        <v>1247665.3310917444</v>
      </c>
      <c r="BN93" s="139">
        <f t="shared" si="301"/>
        <v>3756120.2700000009</v>
      </c>
      <c r="BO93" s="41"/>
      <c r="BP93" s="43">
        <f>+'OCT-DEC 2021'!BP93+'JUL-SEP 2021'!BP93+'JAN-MAR 2022'!BP93+'APR-JUN 2022'!BP93</f>
        <v>0</v>
      </c>
      <c r="BQ93" s="47">
        <v>19.793790699783635</v>
      </c>
      <c r="BR93" s="47">
        <f>+'OCT-DEC 2021'!BR93+'JUL-SEP 2021'!BR93+'JAN-MAR 2022'!BR93+'APR-JUN 2022'!BR93</f>
        <v>0</v>
      </c>
      <c r="BS93" s="47">
        <v>26.208249573909445</v>
      </c>
      <c r="BT93" s="44">
        <f t="shared" si="335"/>
        <v>0</v>
      </c>
      <c r="BU93" s="48">
        <v>20.584673285208819</v>
      </c>
      <c r="BV93" s="46">
        <f>+'OCT-DEC 2021'!BV93+'JUL-SEP 2021'!BV93+'JAN-MAR 2022'!BV93+'APR-JUN 2022'!BV93</f>
        <v>0</v>
      </c>
      <c r="BW93" s="47">
        <f t="shared" si="302"/>
        <v>0</v>
      </c>
      <c r="BX93" s="44">
        <f>+'OCT-DEC 2021'!BX93+'JUL-SEP 2021'!BX93+'JAN-MAR 2022'!BX93+'APR-JUN 2022'!BX93</f>
        <v>0</v>
      </c>
      <c r="BY93" s="47">
        <f t="shared" si="303"/>
        <v>0</v>
      </c>
      <c r="BZ93" s="44">
        <f t="shared" si="336"/>
        <v>0</v>
      </c>
      <c r="CA93" s="48">
        <f t="shared" si="304"/>
        <v>0</v>
      </c>
      <c r="CB93" s="137">
        <f t="shared" si="305"/>
        <v>0</v>
      </c>
      <c r="CC93" s="138">
        <f t="shared" si="306"/>
        <v>0</v>
      </c>
      <c r="CD93" s="139">
        <f t="shared" si="307"/>
        <v>0</v>
      </c>
      <c r="CE93" s="41"/>
      <c r="CF93" s="43">
        <f>+'OCT-DEC 2021'!CF93+'JUL-SEP 2021'!CF93+'JAN-MAR 2022'!CF93+'APR-JUN 2022'!CF93</f>
        <v>2480601.1374504492</v>
      </c>
      <c r="CG93" s="47">
        <f t="shared" si="308"/>
        <v>19.807096388080687</v>
      </c>
      <c r="CH93" s="47">
        <f>+'OCT-DEC 2021'!CH93+'JUL-SEP 2021'!CH93+'JAN-MAR 2022'!CH93+'APR-JUN 2022'!CH93</f>
        <v>476112.24323969579</v>
      </c>
      <c r="CI93" s="47">
        <f t="shared" si="309"/>
        <v>22.035092481126291</v>
      </c>
      <c r="CJ93" s="44">
        <f t="shared" si="337"/>
        <v>2956713.3806901448</v>
      </c>
      <c r="CK93" s="48">
        <f t="shared" si="310"/>
        <v>20.134927172802239</v>
      </c>
      <c r="CL93" s="46">
        <f>+'OCT-DEC 2021'!CL93+'JUL-SEP 2021'!CL93+'JAN-MAR 2022'!CL93+'APR-JUN 2022'!CL93</f>
        <v>4512555.2097212542</v>
      </c>
      <c r="CM93" s="47">
        <f t="shared" si="311"/>
        <v>8.4088901327353938</v>
      </c>
      <c r="CN93" s="44">
        <f>+'OCT-DEC 2021'!CN93+'JUL-SEP 2021'!CN93+'JAN-MAR 2022'!CN93+'APR-JUN 2022'!CN93</f>
        <v>4310451.6004306972</v>
      </c>
      <c r="CO93" s="47">
        <f t="shared" si="312"/>
        <v>13.419293741008916</v>
      </c>
      <c r="CP93" s="44">
        <f t="shared" si="338"/>
        <v>8823006.8101519514</v>
      </c>
      <c r="CQ93" s="48">
        <f t="shared" si="313"/>
        <v>10.284974844381388</v>
      </c>
      <c r="CR93" s="137">
        <f t="shared" si="314"/>
        <v>6993156.3471717034</v>
      </c>
      <c r="CS93" s="138">
        <f t="shared" si="315"/>
        <v>4786563.8436703933</v>
      </c>
      <c r="CT93" s="139">
        <f t="shared" si="316"/>
        <v>11779720.190842096</v>
      </c>
      <c r="CU93" s="41"/>
      <c r="CV93" s="46">
        <f t="shared" si="317"/>
        <v>15467789.266647639</v>
      </c>
      <c r="CW93" s="47">
        <f t="shared" si="265"/>
        <v>22.753541522907042</v>
      </c>
      <c r="CX93" s="47">
        <f t="shared" si="318"/>
        <v>4166664.1982135335</v>
      </c>
      <c r="CY93" s="47">
        <f t="shared" si="319"/>
        <v>27.697438749051308</v>
      </c>
      <c r="CZ93" s="44">
        <f t="shared" si="320"/>
        <v>19634453.464861173</v>
      </c>
      <c r="DA93" s="48">
        <f t="shared" si="321"/>
        <v>23.649357607104005</v>
      </c>
      <c r="DB93" s="46">
        <f t="shared" si="322"/>
        <v>10339320.158323776</v>
      </c>
      <c r="DC93" s="47">
        <f t="shared" si="323"/>
        <v>3.7197539326477993</v>
      </c>
      <c r="DD93" s="44">
        <f t="shared" si="324"/>
        <v>14000379.022429267</v>
      </c>
      <c r="DE93" s="47">
        <f t="shared" si="325"/>
        <v>9.2140794050690982</v>
      </c>
      <c r="DF93" s="44">
        <f t="shared" si="326"/>
        <v>24339699.180753045</v>
      </c>
      <c r="DG93" s="48">
        <f t="shared" si="327"/>
        <v>5.6616775941231907</v>
      </c>
      <c r="DH93" s="174"/>
      <c r="DI93" s="187" t="s">
        <v>90</v>
      </c>
      <c r="DJ93" s="46">
        <f t="shared" si="328"/>
        <v>19634453.464861173</v>
      </c>
      <c r="DK93" s="44">
        <f t="shared" si="329"/>
        <v>24339699.180753045</v>
      </c>
      <c r="DL93" s="45">
        <f t="shared" si="330"/>
        <v>43974152.645614222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f>+'APR-JUN 2022'!D94+'JAN-MAR 2022'!D94+'JUL-SEP 2021'!D94+'OCT-DEC 2021'!D94</f>
        <v>68382.920447557306</v>
      </c>
      <c r="E94" s="47">
        <f t="shared" si="268"/>
        <v>0.64761459625309969</v>
      </c>
      <c r="F94" s="44">
        <f>+'APR-JUN 2022'!F94+'JAN-MAR 2022'!F94+'JUL-SEP 2021'!F94+'OCT-DEC 2021'!F94</f>
        <v>15577.619552442717</v>
      </c>
      <c r="G94" s="47">
        <f t="shared" si="269"/>
        <v>0.67441421562224935</v>
      </c>
      <c r="H94" s="44">
        <f t="shared" si="270"/>
        <v>83960.540000000023</v>
      </c>
      <c r="I94" s="48">
        <f t="shared" si="271"/>
        <v>0.65242474162716624</v>
      </c>
      <c r="J94" s="43">
        <f>+'APR-JUN 2022'!J94+'JAN-MAR 2022'!J94+'JUL-SEP 2021'!J94+'OCT-DEC 2021'!J94</f>
        <v>151282.55396765925</v>
      </c>
      <c r="K94" s="47">
        <f t="shared" si="272"/>
        <v>0.49485155674655396</v>
      </c>
      <c r="L94" s="44">
        <f>+'APR-JUN 2022'!L94+'JAN-MAR 2022'!L94+'JUL-SEP 2021'!L94+'OCT-DEC 2021'!L94</f>
        <v>236461.97403234072</v>
      </c>
      <c r="M94" s="47">
        <f t="shared" si="273"/>
        <v>0.89819334976426979</v>
      </c>
      <c r="N94" s="44">
        <f t="shared" si="274"/>
        <v>387744.52799999993</v>
      </c>
      <c r="O94" s="48">
        <f t="shared" si="275"/>
        <v>0.68147662910803064</v>
      </c>
      <c r="P94" s="137">
        <f t="shared" si="276"/>
        <v>219665.47441521654</v>
      </c>
      <c r="Q94" s="138">
        <f t="shared" si="277"/>
        <v>252039.59358478343</v>
      </c>
      <c r="R94" s="139">
        <f t="shared" si="278"/>
        <v>471705.06799999997</v>
      </c>
      <c r="S94" s="39"/>
      <c r="T94" s="43">
        <f>+'APR-JUN 2022'!T94+'JAN-MAR 2022'!T94+'JUL-SEP 2021'!T94+'OCT-DEC 2021'!T94</f>
        <v>0</v>
      </c>
      <c r="U94" s="47">
        <f t="shared" si="279"/>
        <v>0</v>
      </c>
      <c r="V94" s="44">
        <f>+'APR-JUN 2022'!V94+'JAN-MAR 2022'!V94+'JUL-SEP 2021'!V94+'OCT-DEC 2021'!V94</f>
        <v>0</v>
      </c>
      <c r="W94" s="47">
        <f t="shared" si="280"/>
        <v>0</v>
      </c>
      <c r="X94" s="44">
        <f t="shared" si="281"/>
        <v>0</v>
      </c>
      <c r="Y94" s="48">
        <f t="shared" si="282"/>
        <v>0</v>
      </c>
      <c r="Z94" s="46">
        <f>+'APR-JUN 2022'!Z94+'JAN-MAR 2022'!Z94+'JUL-SEP 2021'!Z94+'OCT-DEC 2021'!Z94</f>
        <v>0</v>
      </c>
      <c r="AA94" s="244">
        <f t="shared" si="283"/>
        <v>0</v>
      </c>
      <c r="AB94" s="44">
        <f>+'APR-JUN 2022'!AB94+'JAN-MAR 2022'!AB94+'JUL-SEP 2021'!AB94+'OCT-DEC 2021'!AB94</f>
        <v>0</v>
      </c>
      <c r="AC94" s="47">
        <f t="shared" si="284"/>
        <v>0</v>
      </c>
      <c r="AD94" s="44">
        <f t="shared" si="285"/>
        <v>0</v>
      </c>
      <c r="AE94" s="48">
        <f t="shared" si="286"/>
        <v>0</v>
      </c>
      <c r="AF94" s="137">
        <f t="shared" si="287"/>
        <v>0</v>
      </c>
      <c r="AG94" s="138">
        <f t="shared" si="288"/>
        <v>0</v>
      </c>
      <c r="AH94" s="139">
        <f t="shared" si="289"/>
        <v>0</v>
      </c>
      <c r="AI94" s="41"/>
      <c r="AJ94" s="43">
        <f>+'OCT-DEC 2021'!AJ94+'JUL-SEP 2021'!AJ94+'JAN-MAR 2022'!AJ94+'APR-JUN 2022'!AJ94</f>
        <v>4754345.0500300527</v>
      </c>
      <c r="AK94" s="47">
        <f t="shared" si="290"/>
        <v>75.417910057583327</v>
      </c>
      <c r="AL94" s="44">
        <f>+'OCT-DEC 2021'!AL94+'JUL-SEP 2021'!AL94+'JAN-MAR 2022'!AL94+'APR-JUN 2022'!AL94</f>
        <v>1252835.0399463549</v>
      </c>
      <c r="AM94" s="47">
        <f t="shared" si="291"/>
        <v>72.142982836943162</v>
      </c>
      <c r="AN94" s="44">
        <f t="shared" si="331"/>
        <v>6007180.0899764076</v>
      </c>
      <c r="AO94" s="48">
        <f t="shared" si="292"/>
        <v>74.710594855811848</v>
      </c>
      <c r="AP94" s="46">
        <f>+'OCT-DEC 2021'!AP94+'JUL-SEP 2021'!AP94+'JAN-MAR 2022'!AP94+'APR-JUN 2022'!AP94</f>
        <v>1768098.0458405591</v>
      </c>
      <c r="AQ94" s="47">
        <f t="shared" si="293"/>
        <v>12.500869963097323</v>
      </c>
      <c r="AR94" s="44">
        <f>+'OCT-DEC 2021'!AR94+'JUL-SEP 2021'!AR94+'JAN-MAR 2022'!AR94+'APR-JUN 2022'!AR94</f>
        <v>2781183.7847926077</v>
      </c>
      <c r="AS94" s="47">
        <f t="shared" si="294"/>
        <v>20.188762874241302</v>
      </c>
      <c r="AT94" s="44">
        <f t="shared" si="332"/>
        <v>4549281.8306331672</v>
      </c>
      <c r="AU94" s="48">
        <f t="shared" si="295"/>
        <v>16.294164445295497</v>
      </c>
      <c r="AV94" s="137">
        <f t="shared" si="296"/>
        <v>6522443.0958706122</v>
      </c>
      <c r="AW94" s="138">
        <f t="shared" si="297"/>
        <v>4034018.8247389626</v>
      </c>
      <c r="AX94" s="139">
        <f t="shared" si="298"/>
        <v>10556461.920609575</v>
      </c>
      <c r="AY94" s="41"/>
      <c r="AZ94" s="43">
        <f>+'OCT-DEC 2021'!AZ94+'JUL-SEP 2021'!AZ94+'JAN-MAR 2022'!AZ94+'APR-JUN 2022'!AZ94</f>
        <v>3274018.7290039281</v>
      </c>
      <c r="BA94" s="47">
        <v>32.395351569310883</v>
      </c>
      <c r="BB94" s="47">
        <f>+'OCT-DEC 2021'!BB94+'JUL-SEP 2021'!BB94+'JAN-MAR 2022'!BB94+'APR-JUN 2022'!BB94</f>
        <v>636740.6140665526</v>
      </c>
      <c r="BC94" s="47">
        <v>30.454881141849178</v>
      </c>
      <c r="BD94" s="44">
        <f t="shared" si="333"/>
        <v>3910759.343070481</v>
      </c>
      <c r="BE94" s="48">
        <v>32.130631530272424</v>
      </c>
      <c r="BF94" s="46">
        <f>+'OCT-DEC 2021'!BF94+'JUL-SEP 2021'!BF94+'JAN-MAR 2022'!BF94+'APR-JUN 2022'!BF94</f>
        <v>1873767.5317983842</v>
      </c>
      <c r="BG94" s="47">
        <v>3.6499110808011967</v>
      </c>
      <c r="BH94" s="44">
        <f>+'OCT-DEC 2021'!BH94+'JUL-SEP 2021'!BH94+'JAN-MAR 2022'!BH94+'APR-JUN 2022'!BH94</f>
        <v>1465588.8724001255</v>
      </c>
      <c r="BI94" s="47">
        <v>6.6358099289160224</v>
      </c>
      <c r="BJ94" s="44">
        <f t="shared" si="334"/>
        <v>3339356.4041985096</v>
      </c>
      <c r="BK94" s="48">
        <v>4.4798803050134977</v>
      </c>
      <c r="BL94" s="137">
        <f t="shared" si="299"/>
        <v>5147786.2608023118</v>
      </c>
      <c r="BM94" s="138">
        <f t="shared" si="300"/>
        <v>2102329.4864666779</v>
      </c>
      <c r="BN94" s="139">
        <f t="shared" si="301"/>
        <v>7250115.7472689897</v>
      </c>
      <c r="BO94" s="41"/>
      <c r="BP94" s="43">
        <f>+'OCT-DEC 2021'!BP94+'JUL-SEP 2021'!BP94+'JAN-MAR 2022'!BP94+'APR-JUN 2022'!BP94</f>
        <v>645289.87999999977</v>
      </c>
      <c r="BQ94" s="47">
        <v>5.7633000997654875</v>
      </c>
      <c r="BR94" s="47">
        <f>+'OCT-DEC 2021'!BR94+'JUL-SEP 2021'!BR94+'JAN-MAR 2022'!BR94+'APR-JUN 2022'!BR94</f>
        <v>-536.88999999999976</v>
      </c>
      <c r="BS94" s="47">
        <v>6.8186696761711726E-2</v>
      </c>
      <c r="BT94" s="44">
        <f t="shared" si="335"/>
        <v>644752.98999999976</v>
      </c>
      <c r="BU94" s="48">
        <v>5.0611105463137038</v>
      </c>
      <c r="BV94" s="46">
        <f>+'OCT-DEC 2021'!BV94+'JUL-SEP 2021'!BV94+'JAN-MAR 2022'!BV94+'APR-JUN 2022'!BV94</f>
        <v>-22320.649999999987</v>
      </c>
      <c r="BW94" s="47">
        <f t="shared" si="302"/>
        <v>-8.3175830523001204E-2</v>
      </c>
      <c r="BX94" s="44">
        <f>+'OCT-DEC 2021'!BX94+'JUL-SEP 2021'!BX94+'JAN-MAR 2022'!BX94+'APR-JUN 2022'!BX94</f>
        <v>-9160.119999999999</v>
      </c>
      <c r="BY94" s="47">
        <f t="shared" si="303"/>
        <v>-5.3809624512430092E-2</v>
      </c>
      <c r="BZ94" s="44">
        <f t="shared" si="336"/>
        <v>-31480.769999999986</v>
      </c>
      <c r="CA94" s="48">
        <f t="shared" si="304"/>
        <v>-7.1777708869619899E-2</v>
      </c>
      <c r="CB94" s="137">
        <f t="shared" si="305"/>
        <v>622969.22999999975</v>
      </c>
      <c r="CC94" s="138">
        <f t="shared" si="306"/>
        <v>-9697.0099999999984</v>
      </c>
      <c r="CD94" s="139">
        <f t="shared" si="307"/>
        <v>613272.21999999974</v>
      </c>
      <c r="CE94" s="41"/>
      <c r="CF94" s="43">
        <f>+'OCT-DEC 2021'!CF94+'JUL-SEP 2021'!CF94+'JAN-MAR 2022'!CF94+'APR-JUN 2022'!CF94</f>
        <v>3179205.0645176768</v>
      </c>
      <c r="CG94" s="47">
        <f t="shared" si="308"/>
        <v>25.38530689181939</v>
      </c>
      <c r="CH94" s="47">
        <f>+'OCT-DEC 2021'!CH94+'JUL-SEP 2021'!CH94+'JAN-MAR 2022'!CH94+'APR-JUN 2022'!CH94</f>
        <v>719726.86119232478</v>
      </c>
      <c r="CI94" s="47">
        <f t="shared" si="309"/>
        <v>33.309893145384585</v>
      </c>
      <c r="CJ94" s="44">
        <f t="shared" si="337"/>
        <v>3898931.9257100015</v>
      </c>
      <c r="CK94" s="48">
        <f t="shared" si="310"/>
        <v>26.551342747182414</v>
      </c>
      <c r="CL94" s="46">
        <f>+'OCT-DEC 2021'!CL94+'JUL-SEP 2021'!CL94+'JAN-MAR 2022'!CL94+'APR-JUN 2022'!CL94</f>
        <v>1946785.9489757679</v>
      </c>
      <c r="CM94" s="47">
        <f t="shared" si="311"/>
        <v>3.6277249576080992</v>
      </c>
      <c r="CN94" s="44">
        <f>+'OCT-DEC 2021'!CN94+'JUL-SEP 2021'!CN94+'JAN-MAR 2022'!CN94+'APR-JUN 2022'!CN94</f>
        <v>2833293.7941742325</v>
      </c>
      <c r="CO94" s="47">
        <f t="shared" si="312"/>
        <v>8.8206074915219261</v>
      </c>
      <c r="CP94" s="44">
        <f t="shared" si="338"/>
        <v>4780079.7431500005</v>
      </c>
      <c r="CQ94" s="48">
        <f t="shared" si="313"/>
        <v>5.5721366842726159</v>
      </c>
      <c r="CR94" s="137">
        <f t="shared" si="314"/>
        <v>5125991.0134934448</v>
      </c>
      <c r="CS94" s="138">
        <f t="shared" si="315"/>
        <v>3553020.6553665572</v>
      </c>
      <c r="CT94" s="139">
        <f t="shared" si="316"/>
        <v>8679011.6688600015</v>
      </c>
      <c r="CU94" s="41"/>
      <c r="CV94" s="46">
        <f t="shared" si="317"/>
        <v>11921241.643999213</v>
      </c>
      <c r="CW94" s="47">
        <f t="shared" si="265"/>
        <v>17.536472864692275</v>
      </c>
      <c r="CX94" s="47">
        <f t="shared" si="318"/>
        <v>2624343.2447576751</v>
      </c>
      <c r="CY94" s="47">
        <f t="shared" si="319"/>
        <v>17.445031041696915</v>
      </c>
      <c r="CZ94" s="44">
        <f t="shared" si="320"/>
        <v>14545584.888756888</v>
      </c>
      <c r="DA94" s="48">
        <f t="shared" si="321"/>
        <v>17.519903941015148</v>
      </c>
      <c r="DB94" s="46">
        <f t="shared" si="322"/>
        <v>5717613.4305823706</v>
      </c>
      <c r="DC94" s="47">
        <f t="shared" si="323"/>
        <v>2.0570129097556316</v>
      </c>
      <c r="DD94" s="44">
        <f t="shared" si="324"/>
        <v>7307368.3053993061</v>
      </c>
      <c r="DE94" s="47">
        <f t="shared" si="325"/>
        <v>4.8092035008600496</v>
      </c>
      <c r="DF94" s="44">
        <f t="shared" si="326"/>
        <v>13024981.735981677</v>
      </c>
      <c r="DG94" s="48">
        <f t="shared" si="327"/>
        <v>3.0297517940067533</v>
      </c>
      <c r="DH94" s="174"/>
      <c r="DI94" s="187" t="s">
        <v>91</v>
      </c>
      <c r="DJ94" s="46">
        <f t="shared" si="328"/>
        <v>14545584.888756888</v>
      </c>
      <c r="DK94" s="44">
        <f t="shared" si="329"/>
        <v>13024981.735981677</v>
      </c>
      <c r="DL94" s="45">
        <f t="shared" si="330"/>
        <v>27570566.624738567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f>SUM(D75:D94)</f>
        <v>9348887.6214487664</v>
      </c>
      <c r="E95" s="55">
        <f t="shared" si="268"/>
        <v>88.53784019100658</v>
      </c>
      <c r="F95" s="52">
        <f>SUM(F75:F94)</f>
        <v>3376178</v>
      </c>
      <c r="G95" s="55">
        <f t="shared" si="269"/>
        <v>146.16754697376396</v>
      </c>
      <c r="H95" s="52">
        <f>SUM(H75:H94)</f>
        <v>12725065.621448766</v>
      </c>
      <c r="I95" s="56">
        <f t="shared" si="271"/>
        <v>98.881541856000979</v>
      </c>
      <c r="J95" s="51">
        <f>SUM(J75:J94)</f>
        <v>5065689.3865930419</v>
      </c>
      <c r="K95" s="55">
        <f t="shared" si="272"/>
        <v>16.570081699479715</v>
      </c>
      <c r="L95" s="52">
        <f>SUM(L75:L94)</f>
        <v>11186018</v>
      </c>
      <c r="M95" s="55">
        <f t="shared" si="273"/>
        <v>42.489736538227788</v>
      </c>
      <c r="N95" s="52">
        <f>SUM(N75:N94)</f>
        <v>16251707.38659304</v>
      </c>
      <c r="O95" s="56">
        <f t="shared" si="275"/>
        <v>28.56303046800317</v>
      </c>
      <c r="P95" s="143">
        <f>SUM(P75:P94)</f>
        <v>14414577.00804181</v>
      </c>
      <c r="Q95" s="149">
        <f>SUM(Q75:Q94)</f>
        <v>14562196</v>
      </c>
      <c r="R95" s="150">
        <f>SUM(R75:R94)</f>
        <v>28976773.008041807</v>
      </c>
      <c r="S95" s="39"/>
      <c r="T95" s="51">
        <f>SUM(T75:T94)</f>
        <v>10734457.089228634</v>
      </c>
      <c r="U95" s="55">
        <f t="shared" si="279"/>
        <v>56.658470113473804</v>
      </c>
      <c r="V95" s="52">
        <f>SUM(V75:V94)</f>
        <v>2411738.478251399</v>
      </c>
      <c r="W95" s="55">
        <f t="shared" si="280"/>
        <v>52.571955929185812</v>
      </c>
      <c r="X95" s="52">
        <f>SUM(X75:X94)</f>
        <v>13146195.567480031</v>
      </c>
      <c r="Y95" s="56">
        <f t="shared" si="282"/>
        <v>55.861862576083489</v>
      </c>
      <c r="Z95" s="54">
        <f>SUM(Z75:Z94)</f>
        <v>17274338.184320625</v>
      </c>
      <c r="AA95" s="243">
        <f t="shared" si="283"/>
        <v>18.233608317926752</v>
      </c>
      <c r="AB95" s="52">
        <f>SUM(AB75:AB94)</f>
        <v>8031013.4620358218</v>
      </c>
      <c r="AC95" s="55">
        <f t="shared" si="284"/>
        <v>22.284600487357434</v>
      </c>
      <c r="AD95" s="52">
        <f>SUM(AD75:AD94)</f>
        <v>25305351.646356437</v>
      </c>
      <c r="AE95" s="56">
        <f t="shared" si="286"/>
        <v>19.349942456690865</v>
      </c>
      <c r="AF95" s="143">
        <f>SUM(AF75:AF94)</f>
        <v>28008795.273549259</v>
      </c>
      <c r="AG95" s="149">
        <f>SUM(AG75:AG94)</f>
        <v>10442751.940287219</v>
      </c>
      <c r="AH95" s="150">
        <f>SUM(AH75:AH94)</f>
        <v>38451547.213836476</v>
      </c>
      <c r="AI95" s="41"/>
      <c r="AJ95" s="51">
        <f>SUM(AJ75:AJ94)</f>
        <v>11636973.269925065</v>
      </c>
      <c r="AK95" s="55">
        <f t="shared" si="290"/>
        <v>184.59665720058797</v>
      </c>
      <c r="AL95" s="52">
        <f>SUM(AL75:AL94)</f>
        <v>2877904.0972632915</v>
      </c>
      <c r="AM95" s="55">
        <f t="shared" si="291"/>
        <v>165.72060907884898</v>
      </c>
      <c r="AN95" s="52">
        <f>SUM(AN75:AN94)</f>
        <v>14514877.367188359</v>
      </c>
      <c r="AO95" s="56">
        <f t="shared" si="292"/>
        <v>180.51982895789317</v>
      </c>
      <c r="AP95" s="54">
        <f>SUM(AP75:AP94)</f>
        <v>3926761.1036764141</v>
      </c>
      <c r="AQ95" s="47">
        <f t="shared" si="293"/>
        <v>27.763126625633948</v>
      </c>
      <c r="AR95" s="52">
        <f>SUM(AR75:AR94)</f>
        <v>5748776.7956652828</v>
      </c>
      <c r="AS95" s="55">
        <f t="shared" si="294"/>
        <v>41.730680359651878</v>
      </c>
      <c r="AT95" s="52">
        <f>SUM(AT75:AT94)</f>
        <v>9675537.8993416987</v>
      </c>
      <c r="AU95" s="56">
        <f t="shared" si="295"/>
        <v>34.654877736299809</v>
      </c>
      <c r="AV95" s="143">
        <f>SUM(AV75:AV94)</f>
        <v>15563734.373601481</v>
      </c>
      <c r="AW95" s="149">
        <f>SUM(AW75:AW94)</f>
        <v>8626680.8929285742</v>
      </c>
      <c r="AX95" s="150">
        <f>SUM(AX75:AX94)</f>
        <v>24190415.266530052</v>
      </c>
      <c r="AY95" s="41"/>
      <c r="AZ95" s="51">
        <f>SUM(AZ75:AZ94)</f>
        <v>12926851.972691787</v>
      </c>
      <c r="BA95" s="55">
        <v>118.86658798742478</v>
      </c>
      <c r="BB95" s="52">
        <f>SUM(BB75:BB94)</f>
        <v>2451355.2928947443</v>
      </c>
      <c r="BC95" s="55">
        <v>110.19083001828002</v>
      </c>
      <c r="BD95" s="52">
        <f>SUM(BD75:BD94)</f>
        <v>15378207.265586533</v>
      </c>
      <c r="BE95" s="56">
        <v>117.68303633119864</v>
      </c>
      <c r="BF95" s="54">
        <f>SUM(BF75:BF94)</f>
        <v>10005832.319601886</v>
      </c>
      <c r="BG95" s="55">
        <v>18.16039386232784</v>
      </c>
      <c r="BH95" s="52">
        <f>SUM(BH75:BH94)</f>
        <v>7799357.6864747545</v>
      </c>
      <c r="BI95" s="55">
        <v>33.062994106689345</v>
      </c>
      <c r="BJ95" s="52">
        <f>SUM(BJ75:BJ94)</f>
        <v>17805190.006076641</v>
      </c>
      <c r="BK95" s="56">
        <v>22.302764449117095</v>
      </c>
      <c r="BL95" s="143">
        <f>SUM(BL75:BL94)</f>
        <v>22932684.292293675</v>
      </c>
      <c r="BM95" s="149">
        <f>SUM(BM75:BM94)</f>
        <v>10250712.979369499</v>
      </c>
      <c r="BN95" s="150">
        <f>SUM(BN75:BN94)</f>
        <v>33183397.27166317</v>
      </c>
      <c r="BO95" s="41"/>
      <c r="BP95" s="51">
        <f>SUM(BP75:BP94)</f>
        <v>6017385.4939529309</v>
      </c>
      <c r="BQ95" s="55">
        <v>87.633255633323415</v>
      </c>
      <c r="BR95" s="52">
        <f>SUM(BR75:BR94)</f>
        <v>688661.81264591147</v>
      </c>
      <c r="BS95" s="55">
        <v>90.93074679215789</v>
      </c>
      <c r="BT95" s="52">
        <f>SUM(BT75:BT94)</f>
        <v>6706047.3065988421</v>
      </c>
      <c r="BU95" s="56">
        <v>88.039825912171949</v>
      </c>
      <c r="BV95" s="54">
        <f>SUM(BV75:BV94)</f>
        <v>2680954.5114847333</v>
      </c>
      <c r="BW95" s="55">
        <f t="shared" si="302"/>
        <v>9.9903281529493899</v>
      </c>
      <c r="BX95" s="52">
        <f>SUM(BX75:BX94)</f>
        <v>3358982.0419164211</v>
      </c>
      <c r="BY95" s="55">
        <f t="shared" si="303"/>
        <v>19.731789804011122</v>
      </c>
      <c r="BZ95" s="52">
        <f>SUM(BZ75:BZ94)</f>
        <v>6039936.5534011545</v>
      </c>
      <c r="CA95" s="56">
        <f t="shared" si="304"/>
        <v>13.77135335384121</v>
      </c>
      <c r="CB95" s="143">
        <f>SUM(CB75:CB94)</f>
        <v>8698340.0054376647</v>
      </c>
      <c r="CC95" s="149">
        <f>SUM(CC75:CC94)</f>
        <v>4047643.8545623329</v>
      </c>
      <c r="CD95" s="150">
        <f>SUM(CD75:CD94)</f>
        <v>12745983.859999999</v>
      </c>
      <c r="CE95" s="41"/>
      <c r="CF95" s="51">
        <f>SUM(CF75:CF94)</f>
        <v>16626227.843099978</v>
      </c>
      <c r="CG95" s="55">
        <f t="shared" si="308"/>
        <v>132.75705331528752</v>
      </c>
      <c r="CH95" s="52">
        <f>SUM(CH75:CH94)</f>
        <v>3704903.380644537</v>
      </c>
      <c r="CI95" s="55">
        <f t="shared" si="309"/>
        <v>171.46773641155815</v>
      </c>
      <c r="CJ95" s="52">
        <f>SUM(CJ75:CJ94)</f>
        <v>20331131.223744515</v>
      </c>
      <c r="CK95" s="56">
        <f t="shared" si="310"/>
        <v>138.45300298780697</v>
      </c>
      <c r="CL95" s="54">
        <f>SUM(CL75:CL94)</f>
        <v>10753648.570237</v>
      </c>
      <c r="CM95" s="55">
        <f t="shared" si="311"/>
        <v>20.038812856708674</v>
      </c>
      <c r="CN95" s="52">
        <f>SUM(CN75:CN94)</f>
        <v>12626020.760443512</v>
      </c>
      <c r="CO95" s="55">
        <f t="shared" si="312"/>
        <v>39.307315583253207</v>
      </c>
      <c r="CP95" s="52">
        <f>SUM(CP75:CP94)</f>
        <v>23379669.330680516</v>
      </c>
      <c r="CQ95" s="56">
        <f t="shared" si="313"/>
        <v>27.253669424727885</v>
      </c>
      <c r="CR95" s="143">
        <f>SUM(CR75:CR94)</f>
        <v>27379876.413336981</v>
      </c>
      <c r="CS95" s="149">
        <f>SUM(CS75:CS94)</f>
        <v>16330924.141088052</v>
      </c>
      <c r="CT95" s="150">
        <f>SUM(CT75:CT94)</f>
        <v>43710800.554425031</v>
      </c>
      <c r="CU95" s="41"/>
      <c r="CV95" s="54">
        <f>SUM(CV75:CV94)</f>
        <v>67290783.290347159</v>
      </c>
      <c r="CW95" s="55">
        <f t="shared" si="265"/>
        <v>98.986584657400897</v>
      </c>
      <c r="CX95" s="55">
        <f>SUM(CX75:CX94)</f>
        <v>15510741.061699886</v>
      </c>
      <c r="CY95" s="55">
        <f t="shared" si="319"/>
        <v>103.10593320503796</v>
      </c>
      <c r="CZ95" s="52">
        <f t="shared" si="320"/>
        <v>82801524.352047041</v>
      </c>
      <c r="DA95" s="56">
        <f t="shared" si="321"/>
        <v>99.7329955386531</v>
      </c>
      <c r="DB95" s="54">
        <f>SUM(DB75:DB94)</f>
        <v>49707224.075913712</v>
      </c>
      <c r="DC95" s="55">
        <f t="shared" si="323"/>
        <v>17.88305608164487</v>
      </c>
      <c r="DD95" s="52">
        <f>SUM(DD75:DD94)</f>
        <v>48750168.746535793</v>
      </c>
      <c r="DE95" s="55">
        <f t="shared" si="325"/>
        <v>32.08398323513088</v>
      </c>
      <c r="DF95" s="52">
        <f>SUM(DF75:DF94)</f>
        <v>98457392.822449476</v>
      </c>
      <c r="DG95" s="56">
        <f t="shared" si="327"/>
        <v>22.902255725471182</v>
      </c>
      <c r="DH95" s="175"/>
      <c r="DI95" s="187" t="s">
        <v>176</v>
      </c>
      <c r="DJ95" s="54">
        <f t="shared" ref="DJ95:DK95" si="339">SUM(DJ75:DJ94)</f>
        <v>82801524.352047041</v>
      </c>
      <c r="DK95" s="52">
        <f t="shared" si="339"/>
        <v>98457392.822449476</v>
      </c>
      <c r="DL95" s="53">
        <f>SUM(DL75:DL94)</f>
        <v>181258917.17449653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f>+D73+D95</f>
        <v>14224597</v>
      </c>
      <c r="E96" s="55">
        <f t="shared" si="268"/>
        <v>134.71282862338055</v>
      </c>
      <c r="F96" s="52">
        <f>+F73+F95</f>
        <v>3376178</v>
      </c>
      <c r="G96" s="55">
        <f t="shared" si="269"/>
        <v>146.16754697376396</v>
      </c>
      <c r="H96" s="52">
        <f>+H73+H95</f>
        <v>17600775</v>
      </c>
      <c r="I96" s="56">
        <f t="shared" si="271"/>
        <v>136.76878545341518</v>
      </c>
      <c r="J96" s="51">
        <f>+J73+J95</f>
        <v>6801988</v>
      </c>
      <c r="K96" s="55">
        <f t="shared" si="272"/>
        <v>22.249587030973494</v>
      </c>
      <c r="L96" s="52">
        <f>+L73+L95</f>
        <v>11186018</v>
      </c>
      <c r="M96" s="55">
        <f t="shared" si="273"/>
        <v>42.489736538227788</v>
      </c>
      <c r="N96" s="52">
        <f>+N73+N95</f>
        <v>17988006</v>
      </c>
      <c r="O96" s="56">
        <f t="shared" si="275"/>
        <v>31.614645231705325</v>
      </c>
      <c r="P96" s="143">
        <f>+P73+P95</f>
        <v>21026585</v>
      </c>
      <c r="Q96" s="149">
        <f>+Q73+Q95</f>
        <v>14562196</v>
      </c>
      <c r="R96" s="150">
        <f>+R73+R95</f>
        <v>35588781</v>
      </c>
      <c r="S96" s="39"/>
      <c r="T96" s="51">
        <f>+T73+T95</f>
        <v>21071418.995119758</v>
      </c>
      <c r="U96" s="55">
        <f t="shared" si="279"/>
        <v>111.21888638238225</v>
      </c>
      <c r="V96" s="52">
        <f>+V73+V95</f>
        <v>5153805.3561106734</v>
      </c>
      <c r="W96" s="55">
        <f t="shared" si="280"/>
        <v>112.34453092339342</v>
      </c>
      <c r="X96" s="52">
        <f>+X73+X95</f>
        <v>26225224.351230428</v>
      </c>
      <c r="Y96" s="56">
        <f t="shared" si="282"/>
        <v>111.43831469838794</v>
      </c>
      <c r="Z96" s="54">
        <f>+Z73+Z95</f>
        <v>23835286.34495471</v>
      </c>
      <c r="AA96" s="243">
        <f t="shared" si="283"/>
        <v>25.158895855935477</v>
      </c>
      <c r="AB96" s="52">
        <f>+AB73+AB95</f>
        <v>10902329.591255888</v>
      </c>
      <c r="AC96" s="55">
        <f>+AB96/$AB$111</f>
        <v>30.25198008584146</v>
      </c>
      <c r="AD96" s="52">
        <f>+AD73+AD95</f>
        <v>34737615.936210588</v>
      </c>
      <c r="AE96" s="56">
        <f t="shared" si="286"/>
        <v>26.562399876592277</v>
      </c>
      <c r="AF96" s="143">
        <f>+AF73+AF95</f>
        <v>44906705.340074465</v>
      </c>
      <c r="AG96" s="149">
        <f>+AG73+AG95</f>
        <v>16056134.94736656</v>
      </c>
      <c r="AH96" s="150">
        <f>+AH73+AH95</f>
        <v>60962840.28744103</v>
      </c>
      <c r="AI96" s="41"/>
      <c r="AJ96" s="51">
        <f>+AJ73+AJ95</f>
        <v>15013104.524344899</v>
      </c>
      <c r="AK96" s="55">
        <f t="shared" si="290"/>
        <v>238.15203877450665</v>
      </c>
      <c r="AL96" s="52">
        <f>+AL73+AL95</f>
        <v>3781472.0804433664</v>
      </c>
      <c r="AM96" s="55">
        <f t="shared" si="291"/>
        <v>217.75147301873582</v>
      </c>
      <c r="AN96" s="52">
        <f>+AN73+AN95</f>
        <v>18794576.604788266</v>
      </c>
      <c r="AO96" s="56">
        <f t="shared" si="292"/>
        <v>233.74594687944017</v>
      </c>
      <c r="AP96" s="54">
        <f>+AP73+AP95</f>
        <v>4440276.6820813948</v>
      </c>
      <c r="AQ96" s="47">
        <f t="shared" si="293"/>
        <v>31.393802811701203</v>
      </c>
      <c r="AR96" s="52">
        <f>+AR73+AR95</f>
        <v>6560607.8682936477</v>
      </c>
      <c r="AS96" s="55">
        <f t="shared" si="294"/>
        <v>47.623805836959093</v>
      </c>
      <c r="AT96" s="52">
        <f>+AT73+AT95</f>
        <v>11000884.550375044</v>
      </c>
      <c r="AU96" s="56">
        <f t="shared" si="295"/>
        <v>39.401872335215081</v>
      </c>
      <c r="AV96" s="143">
        <f>+AV73+AV95</f>
        <v>19453381.206426296</v>
      </c>
      <c r="AW96" s="149">
        <f>+AW73+AW95</f>
        <v>10342079.948737014</v>
      </c>
      <c r="AX96" s="150">
        <f>+AX73+AX95</f>
        <v>29795461.155163307</v>
      </c>
      <c r="AY96" s="41"/>
      <c r="AZ96" s="51">
        <f>+AZ73+AZ95</f>
        <v>18203515.840386599</v>
      </c>
      <c r="BA96" s="55">
        <v>169.06424449562547</v>
      </c>
      <c r="BB96" s="52">
        <f>+BB73+BB95</f>
        <v>3477576.114899931</v>
      </c>
      <c r="BC96" s="55">
        <v>157.38166415032475</v>
      </c>
      <c r="BD96" s="52">
        <f>+BD73+BD95</f>
        <v>21681091.955286533</v>
      </c>
      <c r="BE96" s="56">
        <v>167.47050048318866</v>
      </c>
      <c r="BF96" s="54">
        <f>+BF73+BF95</f>
        <v>12628270.819823965</v>
      </c>
      <c r="BG96" s="55">
        <v>22.537811751383561</v>
      </c>
      <c r="BH96" s="52">
        <f>+BH73+BH95</f>
        <v>9850528.1861526743</v>
      </c>
      <c r="BI96" s="55">
        <v>41.021465545624856</v>
      </c>
      <c r="BJ96" s="52">
        <f>+BJ73+BJ95</f>
        <v>22478799.00597664</v>
      </c>
      <c r="BK96" s="56">
        <v>27.675582513410813</v>
      </c>
      <c r="BL96" s="143">
        <f>+BL73+BL95</f>
        <v>30831786.660210565</v>
      </c>
      <c r="BM96" s="149">
        <f>+BM73+BM95</f>
        <v>13328104.301052606</v>
      </c>
      <c r="BN96" s="150">
        <f>+BN73+BN95</f>
        <v>44159890.961263165</v>
      </c>
      <c r="BO96" s="41"/>
      <c r="BP96" s="51">
        <f>+BP73+BP95</f>
        <v>12664712.30395293</v>
      </c>
      <c r="BQ96" s="55">
        <v>149.24233863302541</v>
      </c>
      <c r="BR96" s="52">
        <f>+BR73+BR95</f>
        <v>1513512.7826459117</v>
      </c>
      <c r="BS96" s="55">
        <v>155.04637210884681</v>
      </c>
      <c r="BT96" s="52">
        <f>+BT73+BT95</f>
        <v>14178225.086598843</v>
      </c>
      <c r="BU96" s="56">
        <v>149.9579576885576</v>
      </c>
      <c r="BV96" s="54">
        <f>+BV73+BV95</f>
        <v>3527447.7214847337</v>
      </c>
      <c r="BW96" s="55">
        <f t="shared" si="302"/>
        <v>13.144706532334906</v>
      </c>
      <c r="BX96" s="52">
        <f>+BX73+BX95</f>
        <v>4373500.0219164211</v>
      </c>
      <c r="BY96" s="55">
        <f t="shared" si="303"/>
        <v>25.691409499485534</v>
      </c>
      <c r="BZ96" s="52">
        <f>+BZ73+BZ95</f>
        <v>7900947.7434011549</v>
      </c>
      <c r="CA96" s="56">
        <f t="shared" si="304"/>
        <v>18.014550689831562</v>
      </c>
      <c r="CB96" s="143">
        <f>+CB73+CB95</f>
        <v>16192160.025437666</v>
      </c>
      <c r="CC96" s="149">
        <f>+CC73+CC95</f>
        <v>5887012.8045623321</v>
      </c>
      <c r="CD96" s="150">
        <f>+CD73+CD95</f>
        <v>22079172.829999998</v>
      </c>
      <c r="CE96" s="41"/>
      <c r="CF96" s="51">
        <f>+CF73+CF95</f>
        <v>21463927.976309277</v>
      </c>
      <c r="CG96" s="55">
        <f t="shared" si="308"/>
        <v>171.38510656756955</v>
      </c>
      <c r="CH96" s="52">
        <f>+CH73+CH95</f>
        <v>4806640.5596822351</v>
      </c>
      <c r="CI96" s="55">
        <f t="shared" si="309"/>
        <v>222.45756281215509</v>
      </c>
      <c r="CJ96" s="52">
        <f>+CJ73+CJ95</f>
        <v>26270568.535991512</v>
      </c>
      <c r="CK96" s="56">
        <f t="shared" si="310"/>
        <v>178.89998662529547</v>
      </c>
      <c r="CL96" s="54">
        <f>+CL73+CL95</f>
        <v>13465041.864477916</v>
      </c>
      <c r="CM96" s="55">
        <f t="shared" si="311"/>
        <v>25.091340140760611</v>
      </c>
      <c r="CN96" s="52">
        <f>+CN73+CN95</f>
        <v>16289112.680387368</v>
      </c>
      <c r="CO96" s="55">
        <f t="shared" si="312"/>
        <v>50.711249794956522</v>
      </c>
      <c r="CP96" s="52">
        <f>+CP73+CP95</f>
        <v>29754154.544865288</v>
      </c>
      <c r="CQ96" s="56">
        <f t="shared" si="313"/>
        <v>34.684403808649591</v>
      </c>
      <c r="CR96" s="143">
        <f>+CR73+CR95</f>
        <v>34928969.840787195</v>
      </c>
      <c r="CS96" s="149">
        <f>+CS73+CS95</f>
        <v>21095753.240069605</v>
      </c>
      <c r="CT96" s="150">
        <f>+CT73+CT95</f>
        <v>56024723.0808568</v>
      </c>
      <c r="CU96" s="41"/>
      <c r="CV96" s="54">
        <f>+CV73+CV95</f>
        <v>102641276.64011346</v>
      </c>
      <c r="CW96" s="55">
        <f t="shared" si="265"/>
        <v>150.98812827963857</v>
      </c>
      <c r="CX96" s="55">
        <f>+CX73+CX95</f>
        <v>22109184.89378212</v>
      </c>
      <c r="CY96" s="55">
        <f t="shared" si="319"/>
        <v>146.96835772115611</v>
      </c>
      <c r="CZ96" s="52">
        <f t="shared" si="320"/>
        <v>124750461.53389558</v>
      </c>
      <c r="DA96" s="56">
        <f t="shared" si="321"/>
        <v>150.25976056559563</v>
      </c>
      <c r="DB96" s="54">
        <f>+DB73+DB95</f>
        <v>64698311.432822734</v>
      </c>
      <c r="DC96" s="55">
        <f t="shared" si="323"/>
        <v>23.276365825094135</v>
      </c>
      <c r="DD96" s="52">
        <f>+DD73+DD95</f>
        <v>59162096.348006003</v>
      </c>
      <c r="DE96" s="55">
        <f t="shared" si="325"/>
        <v>38.93639255391308</v>
      </c>
      <c r="DF96" s="52">
        <f>+DF73+DF95</f>
        <v>123860407.7808287</v>
      </c>
      <c r="DG96" s="56">
        <f t="shared" si="327"/>
        <v>28.811272083683303</v>
      </c>
      <c r="DH96" s="175"/>
      <c r="DI96" s="186" t="s">
        <v>177</v>
      </c>
      <c r="DJ96" s="54">
        <f>+DJ73+DJ95</f>
        <v>124750461.53389558</v>
      </c>
      <c r="DK96" s="52">
        <f t="shared" ref="DK96:DL96" si="340">+DK73+DK95</f>
        <v>123860407.7808287</v>
      </c>
      <c r="DL96" s="53">
        <f t="shared" si="340"/>
        <v>248610869.31472427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3"/>
      <c r="K97" s="47"/>
      <c r="L97" s="47"/>
      <c r="M97" s="47"/>
      <c r="N97" s="47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244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f>+'APR-JUN 2022'!D98+'JAN-MAR 2022'!D98+'JUL-SEP 2021'!D98+'OCT-DEC 2021'!D98</f>
        <v>0</v>
      </c>
      <c r="E98" s="47">
        <f t="shared" ref="E98:E102" si="341">+D98/$D$111</f>
        <v>0</v>
      </c>
      <c r="F98" s="44">
        <f>+'APR-JUN 2022'!F98+'JAN-MAR 2022'!F98+'JUL-SEP 2021'!F98+'OCT-DEC 2021'!F98</f>
        <v>0</v>
      </c>
      <c r="G98" s="47">
        <f t="shared" ref="G98:G102" si="342">+F98/$F$111</f>
        <v>0</v>
      </c>
      <c r="H98" s="44">
        <f t="shared" ref="H98:H100" si="343">+D98+F98</f>
        <v>0</v>
      </c>
      <c r="I98" s="48">
        <f t="shared" ref="I98:I102" si="344">+H98/$H$111</f>
        <v>0</v>
      </c>
      <c r="J98" s="43">
        <f>+'APR-JUN 2022'!J98+'JAN-MAR 2022'!J98+'JUL-SEP 2021'!J98+'OCT-DEC 2021'!J98</f>
        <v>0</v>
      </c>
      <c r="K98" s="47">
        <f t="shared" ref="K98:K102" si="345">+J98/$J$111</f>
        <v>0</v>
      </c>
      <c r="L98" s="44">
        <f>+'APR-JUN 2022'!L98+'JAN-MAR 2022'!L98+'JUL-SEP 2021'!L98+'OCT-DEC 2021'!L98</f>
        <v>0</v>
      </c>
      <c r="M98" s="47">
        <f t="shared" ref="M98:M102" si="346">+L98/$L$111</f>
        <v>0</v>
      </c>
      <c r="N98" s="44">
        <f t="shared" ref="N98:N100" si="347">+J98+L98</f>
        <v>0</v>
      </c>
      <c r="O98" s="48">
        <f t="shared" ref="O98:O102" si="348">+N98/$N$111</f>
        <v>0</v>
      </c>
      <c r="P98" s="137">
        <f t="shared" ref="P98:P100" si="349">+D98+J98</f>
        <v>0</v>
      </c>
      <c r="Q98" s="138">
        <f t="shared" ref="Q98:Q100" si="350">+F98+L98</f>
        <v>0</v>
      </c>
      <c r="R98" s="139">
        <f t="shared" ref="R98:R100" si="351">+P98+Q98</f>
        <v>0</v>
      </c>
      <c r="S98" s="39"/>
      <c r="T98" s="43">
        <f>+'APR-JUN 2022'!T98+'JAN-MAR 2022'!T98+'JUL-SEP 2021'!T98+'OCT-DEC 2021'!T98</f>
        <v>0</v>
      </c>
      <c r="U98" s="47">
        <f t="shared" ref="U98:U102" si="352">+T98/$T$111</f>
        <v>0</v>
      </c>
      <c r="V98" s="47">
        <f>+'APR-JUN 2022'!V98+'JAN-MAR 2022'!V98+'JUL-SEP 2021'!V98+'OCT-DEC 2021'!V98</f>
        <v>0</v>
      </c>
      <c r="W98" s="47">
        <f t="shared" ref="W98:W102" si="353">+V98/$V$111</f>
        <v>0</v>
      </c>
      <c r="X98" s="44">
        <f t="shared" ref="X98:X100" si="354">+T98+V98</f>
        <v>0</v>
      </c>
      <c r="Y98" s="48">
        <f t="shared" ref="Y98:Y102" si="355">+X98/$X$111</f>
        <v>0</v>
      </c>
      <c r="Z98" s="46">
        <f>+'APR-JUN 2022'!Z98+'JAN-MAR 2022'!Z98+'JUL-SEP 2021'!Z98+'OCT-DEC 2021'!Z98</f>
        <v>0</v>
      </c>
      <c r="AA98" s="244">
        <f t="shared" ref="AA98:AA102" si="356">+Z98/$Z$111</f>
        <v>0</v>
      </c>
      <c r="AB98" s="44">
        <f>+'APR-JUN 2022'!AB98+'JAN-MAR 2022'!AB98+'JUL-SEP 2021'!AB98+'OCT-DEC 2021'!AB98</f>
        <v>0</v>
      </c>
      <c r="AC98" s="47">
        <f t="shared" ref="AC98:AC102" si="357">+AB98/$AB$111</f>
        <v>0</v>
      </c>
      <c r="AD98" s="44">
        <f t="shared" ref="AD98:AD100" si="358">+Z98+AB98</f>
        <v>0</v>
      </c>
      <c r="AE98" s="48">
        <f t="shared" ref="AE98:AE102" si="359">+AD98/$AD$111</f>
        <v>0</v>
      </c>
      <c r="AF98" s="137">
        <f t="shared" ref="AF98:AF100" si="360">+T98+Z98</f>
        <v>0</v>
      </c>
      <c r="AG98" s="138">
        <f t="shared" ref="AG98:AG100" si="361">+V98+AB98</f>
        <v>0</v>
      </c>
      <c r="AH98" s="139">
        <f t="shared" ref="AH98:AH100" si="362">+AF98+AG98</f>
        <v>0</v>
      </c>
      <c r="AI98" s="41"/>
      <c r="AJ98" s="43">
        <f>+'OCT-DEC 2021'!AJ98+'JUL-SEP 2021'!AJ98+'JAN-MAR 2022'!AJ98+'APR-JUN 2022'!AJ98</f>
        <v>0</v>
      </c>
      <c r="AK98" s="47">
        <f t="shared" ref="AK98:AK102" si="363">+AJ98/$AJ$111</f>
        <v>0</v>
      </c>
      <c r="AL98" s="47">
        <f>+'OCT-DEC 2021'!AL98+'JUL-SEP 2021'!AL98+'JAN-MAR 2022'!AL98+'APR-JUN 2022'!AL98</f>
        <v>0</v>
      </c>
      <c r="AM98" s="47">
        <f t="shared" ref="AM98:AM102" si="364">+AL98/$AL$111</f>
        <v>0</v>
      </c>
      <c r="AN98" s="44">
        <f>+AJ98+AL98</f>
        <v>0</v>
      </c>
      <c r="AO98" s="48">
        <f t="shared" ref="AO98:AO102" si="365">+AN98/$AN$111</f>
        <v>0</v>
      </c>
      <c r="AP98" s="46">
        <f>+'OCT-DEC 2021'!AP98+'JUL-SEP 2021'!AP98+'JAN-MAR 2022'!AP98+'APR-JUN 2022'!AP98</f>
        <v>0</v>
      </c>
      <c r="AQ98" s="44">
        <f t="shared" ref="AQ98:AQ102" si="366">+AP98/$AP$111</f>
        <v>0</v>
      </c>
      <c r="AR98" s="44">
        <f>+'OCT-DEC 2021'!AR98+'JUL-SEP 2021'!AR98+'JAN-MAR 2022'!AR98+'APR-JUN 2022'!AR98</f>
        <v>0</v>
      </c>
      <c r="AS98" s="47">
        <f t="shared" ref="AS98:AS102" si="367">+AR98/$AR$111</f>
        <v>0</v>
      </c>
      <c r="AT98" s="44">
        <f>+AP98+AR98</f>
        <v>0</v>
      </c>
      <c r="AU98" s="48">
        <f t="shared" ref="AU98:AU102" si="368">+AT98/$AT$111</f>
        <v>0</v>
      </c>
      <c r="AV98" s="137">
        <f t="shared" ref="AV98:AV100" si="369">+AJ98+AP98</f>
        <v>0</v>
      </c>
      <c r="AW98" s="138">
        <f t="shared" ref="AW98:AW100" si="370">+AL98+AR98</f>
        <v>0</v>
      </c>
      <c r="AX98" s="139">
        <f t="shared" ref="AX98:AX100" si="371">+AV98+AW98</f>
        <v>0</v>
      </c>
      <c r="AY98" s="41"/>
      <c r="AZ98" s="43">
        <f>+'OCT-DEC 2021'!AZ98+'JUL-SEP 2021'!AZ98+'JAN-MAR 2022'!AZ98+'APR-JUN 2022'!AZ98</f>
        <v>0</v>
      </c>
      <c r="BA98" s="47">
        <v>0</v>
      </c>
      <c r="BB98" s="47">
        <f>+'OCT-DEC 2021'!BB98+'JUL-SEP 2021'!BB98+'JAN-MAR 2022'!BB98+'APR-JUN 2022'!BB98</f>
        <v>0</v>
      </c>
      <c r="BC98" s="47">
        <v>0</v>
      </c>
      <c r="BD98" s="44">
        <f>+AZ98+BB98</f>
        <v>0</v>
      </c>
      <c r="BE98" s="48">
        <v>0</v>
      </c>
      <c r="BF98" s="46">
        <f>+'OCT-DEC 2021'!BF98+'JUL-SEP 2021'!BF98+'JAN-MAR 2022'!BF98+'APR-JUN 2022'!BF98</f>
        <v>0</v>
      </c>
      <c r="BG98" s="47">
        <v>0</v>
      </c>
      <c r="BH98" s="44">
        <f>+'OCT-DEC 2021'!BH98+'JUL-SEP 2021'!BH98+'JAN-MAR 2022'!BH98+'APR-JUN 2022'!BH98</f>
        <v>0</v>
      </c>
      <c r="BI98" s="47">
        <v>0</v>
      </c>
      <c r="BJ98" s="44">
        <f>+BF98+BH98</f>
        <v>0</v>
      </c>
      <c r="BK98" s="48">
        <v>0</v>
      </c>
      <c r="BL98" s="137">
        <f t="shared" ref="BL98:BL100" si="372">+AZ98+BF98</f>
        <v>0</v>
      </c>
      <c r="BM98" s="138">
        <f t="shared" ref="BM98:BM100" si="373">+BB98+BH98</f>
        <v>0</v>
      </c>
      <c r="BN98" s="139">
        <f t="shared" ref="BN98:BN100" si="374">+BL98+BM98</f>
        <v>0</v>
      </c>
      <c r="BO98" s="41"/>
      <c r="BP98" s="43">
        <f>+'OCT-DEC 2021'!BP98+'JUL-SEP 2021'!BP98+'JAN-MAR 2022'!BP98+'APR-JUN 2022'!BP98</f>
        <v>0</v>
      </c>
      <c r="BQ98" s="47">
        <v>0</v>
      </c>
      <c r="BR98" s="47">
        <f>+'OCT-DEC 2021'!BR98+'JUL-SEP 2021'!BR98+'JAN-MAR 2022'!BR98+'APR-JUN 2022'!BR98</f>
        <v>0</v>
      </c>
      <c r="BS98" s="47">
        <v>0</v>
      </c>
      <c r="BT98" s="44">
        <f>+BP98+BR98</f>
        <v>0</v>
      </c>
      <c r="BU98" s="48">
        <v>0</v>
      </c>
      <c r="BV98" s="46">
        <f>+'OCT-DEC 2021'!BV98+'JUL-SEP 2021'!BV98+'JAN-MAR 2022'!BV98+'APR-JUN 2022'!BV98</f>
        <v>0</v>
      </c>
      <c r="BW98" s="44">
        <f t="shared" ref="BW98:BW102" si="375">+BV98/$BV$111</f>
        <v>0</v>
      </c>
      <c r="BX98" s="44">
        <f>+'OCT-DEC 2021'!BX98+'JUL-SEP 2021'!BX98+'JAN-MAR 2022'!BX98+'APR-JUN 2022'!BX98</f>
        <v>0</v>
      </c>
      <c r="BY98" s="44">
        <f t="shared" ref="BY98:BY102" si="376">+BX98/$BX$111</f>
        <v>0</v>
      </c>
      <c r="BZ98" s="44">
        <f>+BV98+BX98</f>
        <v>0</v>
      </c>
      <c r="CA98" s="48"/>
      <c r="CB98" s="137">
        <f t="shared" ref="CB98:CB100" si="377">+BP98+BV98</f>
        <v>0</v>
      </c>
      <c r="CC98" s="138">
        <f t="shared" ref="CC98:CC100" si="378">+BR98+BX98</f>
        <v>0</v>
      </c>
      <c r="CD98" s="139">
        <f t="shared" ref="CD98:CD100" si="379">+CB98+CC98</f>
        <v>0</v>
      </c>
      <c r="CE98" s="41"/>
      <c r="CF98" s="43">
        <f>+'OCT-DEC 2021'!CF98+'JUL-SEP 2021'!CF98+'JAN-MAR 2022'!CF98+'APR-JUN 2022'!CF98</f>
        <v>0</v>
      </c>
      <c r="CG98" s="47">
        <f t="shared" ref="CG98:CG101" si="380">+CF98/$CF$111</f>
        <v>0</v>
      </c>
      <c r="CH98" s="47">
        <f>+'OCT-DEC 2021'!CH98+'JUL-SEP 2021'!CH98+'JAN-MAR 2022'!CH98+'APR-JUN 2022'!CH98</f>
        <v>0</v>
      </c>
      <c r="CI98" s="47">
        <f t="shared" ref="CI98:CI102" si="381">+CH98/$CH$111</f>
        <v>0</v>
      </c>
      <c r="CJ98" s="44">
        <f>+CF98+CH98</f>
        <v>0</v>
      </c>
      <c r="CK98" s="48">
        <f t="shared" ref="CK98:CK102" si="382">+CJ98/$CJ$111</f>
        <v>0</v>
      </c>
      <c r="CL98" s="46">
        <f>+'OCT-DEC 2021'!CL98+'JUL-SEP 2021'!CL98+'JAN-MAR 2022'!CL98+'APR-JUN 2022'!CL98</f>
        <v>0</v>
      </c>
      <c r="CM98" s="47">
        <f t="shared" ref="CM98:CM102" si="383">+CL98/$CL$111</f>
        <v>0</v>
      </c>
      <c r="CN98" s="44">
        <f>+'OCT-DEC 2021'!CN98+'JUL-SEP 2021'!CN98+'JAN-MAR 2022'!CN98+'APR-JUN 2022'!CN98</f>
        <v>0</v>
      </c>
      <c r="CO98" s="47">
        <f t="shared" ref="CO98:CO102" si="384">+CN98/$CN$111</f>
        <v>0</v>
      </c>
      <c r="CP98" s="44">
        <f>+CL98+CN98</f>
        <v>0</v>
      </c>
      <c r="CQ98" s="48">
        <f t="shared" ref="CQ98:CQ102" si="385">+CP98/$CP$111</f>
        <v>0</v>
      </c>
      <c r="CR98" s="137">
        <f t="shared" ref="CR98:CR100" si="386">+CF98+CL98</f>
        <v>0</v>
      </c>
      <c r="CS98" s="138">
        <f t="shared" ref="CS98:CS100" si="387">+CH98+CN98</f>
        <v>0</v>
      </c>
      <c r="CT98" s="139">
        <f t="shared" ref="CT98:CT100" si="388">+CR98+CS98</f>
        <v>0</v>
      </c>
      <c r="CU98" s="41"/>
      <c r="CV98" s="46">
        <f>+D98+T98+AJ98+AZ98+BP98+CF98</f>
        <v>0</v>
      </c>
      <c r="CW98" s="47">
        <f t="shared" si="265"/>
        <v>0</v>
      </c>
      <c r="CX98" s="47">
        <f>+F98+V98+AL98+BB98+BR98+CH98</f>
        <v>0</v>
      </c>
      <c r="CY98" s="47">
        <f t="shared" ref="CY98:CY102" si="389">+CX98/$CX$111</f>
        <v>0</v>
      </c>
      <c r="CZ98" s="44">
        <f t="shared" ref="CZ98:CZ100" si="390">+CV98+CX98</f>
        <v>0</v>
      </c>
      <c r="DA98" s="48">
        <f t="shared" ref="DA98:DA102" si="391">+CZ98/$CZ$111</f>
        <v>0</v>
      </c>
      <c r="DB98" s="46">
        <f t="shared" ref="DB98:DB100" si="392">+J98+Z98+AP98+BF98+BV98+CL98</f>
        <v>0</v>
      </c>
      <c r="DC98" s="47">
        <f t="shared" ref="DC98:DC102" si="393">+DB98/$DB$111</f>
        <v>0</v>
      </c>
      <c r="DD98" s="44">
        <f t="shared" ref="DD98:DD100" si="394">+L98+AB98+AR98+BH98+BX98+CN98</f>
        <v>0</v>
      </c>
      <c r="DE98" s="47">
        <f t="shared" ref="DE98:DE102" si="395">+DD98/$DD$111</f>
        <v>0</v>
      </c>
      <c r="DF98" s="44">
        <f t="shared" ref="DF98:DF100" si="396">+DB98+DD98</f>
        <v>0</v>
      </c>
      <c r="DG98" s="48">
        <f t="shared" ref="DG98:DG102" si="397">+DF98/$DF$111</f>
        <v>0</v>
      </c>
      <c r="DH98" s="174"/>
      <c r="DI98" s="190" t="s">
        <v>54</v>
      </c>
      <c r="DJ98" s="46">
        <f t="shared" ref="DJ98:DJ100" si="398">+CZ98</f>
        <v>0</v>
      </c>
      <c r="DK98" s="44">
        <f t="shared" ref="DK98:DK100" si="399">+DF98</f>
        <v>0</v>
      </c>
      <c r="DL98" s="45">
        <f t="shared" ref="DL98:DL100" si="400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f>+'APR-JUN 2022'!D99+'JAN-MAR 2022'!D99+'JUL-SEP 2021'!D99+'OCT-DEC 2021'!D99</f>
        <v>0</v>
      </c>
      <c r="E99" s="47">
        <f t="shared" si="341"/>
        <v>0</v>
      </c>
      <c r="F99" s="44">
        <f>+'APR-JUN 2022'!F99+'JAN-MAR 2022'!F99+'JUL-SEP 2021'!F99+'OCT-DEC 2021'!F99</f>
        <v>0</v>
      </c>
      <c r="G99" s="47">
        <f t="shared" si="342"/>
        <v>0</v>
      </c>
      <c r="H99" s="44">
        <f t="shared" si="343"/>
        <v>0</v>
      </c>
      <c r="I99" s="48">
        <f t="shared" si="344"/>
        <v>0</v>
      </c>
      <c r="J99" s="43">
        <f>+'APR-JUN 2022'!J99+'JAN-MAR 2022'!J99+'JUL-SEP 2021'!J99+'OCT-DEC 2021'!J99</f>
        <v>0</v>
      </c>
      <c r="K99" s="47">
        <f t="shared" si="345"/>
        <v>0</v>
      </c>
      <c r="L99" s="44">
        <f>+'APR-JUN 2022'!L99+'JAN-MAR 2022'!L99+'JUL-SEP 2021'!L99+'OCT-DEC 2021'!L99</f>
        <v>0</v>
      </c>
      <c r="M99" s="47">
        <f t="shared" si="346"/>
        <v>0</v>
      </c>
      <c r="N99" s="44">
        <f t="shared" si="347"/>
        <v>0</v>
      </c>
      <c r="O99" s="48">
        <f t="shared" si="348"/>
        <v>0</v>
      </c>
      <c r="P99" s="137">
        <f t="shared" si="349"/>
        <v>0</v>
      </c>
      <c r="Q99" s="138">
        <f t="shared" si="350"/>
        <v>0</v>
      </c>
      <c r="R99" s="139">
        <f t="shared" si="351"/>
        <v>0</v>
      </c>
      <c r="S99" s="39"/>
      <c r="T99" s="43">
        <f>+'APR-JUN 2022'!T99+'JAN-MAR 2022'!T99+'JUL-SEP 2021'!T99+'OCT-DEC 2021'!T99</f>
        <v>0</v>
      </c>
      <c r="U99" s="47">
        <f t="shared" si="352"/>
        <v>0</v>
      </c>
      <c r="V99" s="47">
        <f>+'APR-JUN 2022'!V99+'JAN-MAR 2022'!V99+'JUL-SEP 2021'!V99+'OCT-DEC 2021'!V99</f>
        <v>0</v>
      </c>
      <c r="W99" s="47">
        <f t="shared" si="353"/>
        <v>0</v>
      </c>
      <c r="X99" s="44">
        <f t="shared" si="354"/>
        <v>0</v>
      </c>
      <c r="Y99" s="48">
        <f t="shared" si="355"/>
        <v>0</v>
      </c>
      <c r="Z99" s="46">
        <f>+'APR-JUN 2022'!Z99+'JAN-MAR 2022'!Z99+'JUL-SEP 2021'!Z99+'OCT-DEC 2021'!Z99</f>
        <v>0</v>
      </c>
      <c r="AA99" s="244">
        <f t="shared" si="356"/>
        <v>0</v>
      </c>
      <c r="AB99" s="44">
        <f>+'APR-JUN 2022'!AB99+'JAN-MAR 2022'!AB99+'JUL-SEP 2021'!AB99+'OCT-DEC 2021'!AB99</f>
        <v>0</v>
      </c>
      <c r="AC99" s="47">
        <f t="shared" si="357"/>
        <v>0</v>
      </c>
      <c r="AD99" s="44">
        <f t="shared" si="358"/>
        <v>0</v>
      </c>
      <c r="AE99" s="48">
        <f t="shared" si="359"/>
        <v>0</v>
      </c>
      <c r="AF99" s="137">
        <f t="shared" si="360"/>
        <v>0</v>
      </c>
      <c r="AG99" s="138">
        <f t="shared" si="361"/>
        <v>0</v>
      </c>
      <c r="AH99" s="139">
        <f t="shared" si="362"/>
        <v>0</v>
      </c>
      <c r="AI99" s="41"/>
      <c r="AJ99" s="43">
        <f>+'OCT-DEC 2021'!AJ99+'JUL-SEP 2021'!AJ99+'JAN-MAR 2022'!AJ99+'APR-JUN 2022'!AJ99</f>
        <v>0</v>
      </c>
      <c r="AK99" s="47">
        <f t="shared" si="363"/>
        <v>0</v>
      </c>
      <c r="AL99" s="47">
        <f>+'OCT-DEC 2021'!AL99+'JUL-SEP 2021'!AL99+'JAN-MAR 2022'!AL99+'APR-JUN 2022'!AL99</f>
        <v>0</v>
      </c>
      <c r="AM99" s="47">
        <f t="shared" si="364"/>
        <v>0</v>
      </c>
      <c r="AN99" s="44">
        <f t="shared" ref="AN99:AN100" si="401">+AJ99+AL99</f>
        <v>0</v>
      </c>
      <c r="AO99" s="48">
        <f t="shared" si="365"/>
        <v>0</v>
      </c>
      <c r="AP99" s="46">
        <f>+'OCT-DEC 2021'!AP99+'JUL-SEP 2021'!AP99+'JAN-MAR 2022'!AP99+'APR-JUN 2022'!AP99</f>
        <v>0</v>
      </c>
      <c r="AQ99" s="44">
        <f t="shared" si="366"/>
        <v>0</v>
      </c>
      <c r="AR99" s="44">
        <f>+'OCT-DEC 2021'!AR99+'JUL-SEP 2021'!AR99+'JAN-MAR 2022'!AR99+'APR-JUN 2022'!AR99</f>
        <v>0</v>
      </c>
      <c r="AS99" s="47">
        <f t="shared" si="367"/>
        <v>0</v>
      </c>
      <c r="AT99" s="44">
        <f t="shared" ref="AT99:AT100" si="402">+AP99+AR99</f>
        <v>0</v>
      </c>
      <c r="AU99" s="48">
        <f t="shared" si="368"/>
        <v>0</v>
      </c>
      <c r="AV99" s="137">
        <f t="shared" si="369"/>
        <v>0</v>
      </c>
      <c r="AW99" s="138">
        <f t="shared" si="370"/>
        <v>0</v>
      </c>
      <c r="AX99" s="139">
        <f t="shared" si="371"/>
        <v>0</v>
      </c>
      <c r="AY99" s="41"/>
      <c r="AZ99" s="43">
        <f>+'OCT-DEC 2021'!AZ99+'JUL-SEP 2021'!AZ99+'JAN-MAR 2022'!AZ99+'APR-JUN 2022'!AZ99</f>
        <v>0</v>
      </c>
      <c r="BA99" s="47">
        <v>0</v>
      </c>
      <c r="BB99" s="47">
        <f>+'OCT-DEC 2021'!BB99+'JUL-SEP 2021'!BB99+'JAN-MAR 2022'!BB99+'APR-JUN 2022'!BB99</f>
        <v>0</v>
      </c>
      <c r="BC99" s="47">
        <v>0</v>
      </c>
      <c r="BD99" s="44">
        <f t="shared" ref="BD99:BD100" si="403">+AZ99+BB99</f>
        <v>0</v>
      </c>
      <c r="BE99" s="48">
        <v>0</v>
      </c>
      <c r="BF99" s="46">
        <f>+'OCT-DEC 2021'!BF99+'JUL-SEP 2021'!BF99+'JAN-MAR 2022'!BF99+'APR-JUN 2022'!BF99</f>
        <v>0</v>
      </c>
      <c r="BG99" s="47">
        <v>0</v>
      </c>
      <c r="BH99" s="44">
        <f>+'OCT-DEC 2021'!BH99+'JUL-SEP 2021'!BH99+'JAN-MAR 2022'!BH99+'APR-JUN 2022'!BH99</f>
        <v>0</v>
      </c>
      <c r="BI99" s="47">
        <v>0</v>
      </c>
      <c r="BJ99" s="44">
        <f t="shared" ref="BJ99:BJ100" si="404">+BF99+BH99</f>
        <v>0</v>
      </c>
      <c r="BK99" s="48">
        <v>0</v>
      </c>
      <c r="BL99" s="137">
        <f t="shared" si="372"/>
        <v>0</v>
      </c>
      <c r="BM99" s="138">
        <f t="shared" si="373"/>
        <v>0</v>
      </c>
      <c r="BN99" s="139">
        <f t="shared" si="374"/>
        <v>0</v>
      </c>
      <c r="BO99" s="41"/>
      <c r="BP99" s="43">
        <f>+'OCT-DEC 2021'!BP99+'JUL-SEP 2021'!BP99+'JAN-MAR 2022'!BP99+'APR-JUN 2022'!BP99</f>
        <v>0</v>
      </c>
      <c r="BQ99" s="47">
        <v>0</v>
      </c>
      <c r="BR99" s="47">
        <f>+'OCT-DEC 2021'!BR99+'JUL-SEP 2021'!BR99+'JAN-MAR 2022'!BR99+'APR-JUN 2022'!BR99</f>
        <v>0</v>
      </c>
      <c r="BS99" s="47">
        <v>0</v>
      </c>
      <c r="BT99" s="44">
        <f t="shared" ref="BT99:BT100" si="405">+BP99+BR99</f>
        <v>0</v>
      </c>
      <c r="BU99" s="48">
        <v>0</v>
      </c>
      <c r="BV99" s="46">
        <f>+'OCT-DEC 2021'!BV99+'JUL-SEP 2021'!BV99+'JAN-MAR 2022'!BV99+'APR-JUN 2022'!BV99</f>
        <v>0</v>
      </c>
      <c r="BW99" s="44">
        <f t="shared" si="375"/>
        <v>0</v>
      </c>
      <c r="BX99" s="44">
        <f>+'OCT-DEC 2021'!BX99+'JUL-SEP 2021'!BX99+'JAN-MAR 2022'!BX99+'APR-JUN 2022'!BX99</f>
        <v>0</v>
      </c>
      <c r="BY99" s="44">
        <f t="shared" si="376"/>
        <v>0</v>
      </c>
      <c r="BZ99" s="44">
        <f t="shared" ref="BZ99:BZ100" si="406">+BV99+BX99</f>
        <v>0</v>
      </c>
      <c r="CA99" s="48"/>
      <c r="CB99" s="137">
        <f t="shared" si="377"/>
        <v>0</v>
      </c>
      <c r="CC99" s="138">
        <f t="shared" si="378"/>
        <v>0</v>
      </c>
      <c r="CD99" s="139">
        <f t="shared" si="379"/>
        <v>0</v>
      </c>
      <c r="CE99" s="41"/>
      <c r="CF99" s="43">
        <f>+'OCT-DEC 2021'!CF99+'JUL-SEP 2021'!CF99+'JAN-MAR 2022'!CF99+'APR-JUN 2022'!CF99</f>
        <v>0</v>
      </c>
      <c r="CG99" s="47">
        <f t="shared" si="380"/>
        <v>0</v>
      </c>
      <c r="CH99" s="47">
        <f>+'OCT-DEC 2021'!CH99+'JUL-SEP 2021'!CH99+'JAN-MAR 2022'!CH99+'APR-JUN 2022'!CH99</f>
        <v>0</v>
      </c>
      <c r="CI99" s="47">
        <f t="shared" si="381"/>
        <v>0</v>
      </c>
      <c r="CJ99" s="44">
        <f t="shared" ref="CJ99:CJ100" si="407">+CF99+CH99</f>
        <v>0</v>
      </c>
      <c r="CK99" s="48">
        <f t="shared" si="382"/>
        <v>0</v>
      </c>
      <c r="CL99" s="46">
        <f>+'OCT-DEC 2021'!CL99+'JUL-SEP 2021'!CL99+'JAN-MAR 2022'!CL99+'APR-JUN 2022'!CL99</f>
        <v>0</v>
      </c>
      <c r="CM99" s="47">
        <f t="shared" si="383"/>
        <v>0</v>
      </c>
      <c r="CN99" s="44">
        <f>+'OCT-DEC 2021'!CN99+'JUL-SEP 2021'!CN99+'JAN-MAR 2022'!CN99+'APR-JUN 2022'!CN99</f>
        <v>0</v>
      </c>
      <c r="CO99" s="47">
        <f t="shared" si="384"/>
        <v>0</v>
      </c>
      <c r="CP99" s="44">
        <f t="shared" ref="CP99:CP100" si="408">+CL99+CN99</f>
        <v>0</v>
      </c>
      <c r="CQ99" s="48">
        <f t="shared" si="385"/>
        <v>0</v>
      </c>
      <c r="CR99" s="137">
        <f t="shared" si="386"/>
        <v>0</v>
      </c>
      <c r="CS99" s="138">
        <f t="shared" si="387"/>
        <v>0</v>
      </c>
      <c r="CT99" s="139">
        <f t="shared" si="388"/>
        <v>0</v>
      </c>
      <c r="CU99" s="41"/>
      <c r="CV99" s="46">
        <f>+D99+T99+AJ99+AZ99+BP99+CF99</f>
        <v>0</v>
      </c>
      <c r="CW99" s="47">
        <f t="shared" si="265"/>
        <v>0</v>
      </c>
      <c r="CX99" s="47">
        <f>+F99+V99+AL99+BB99+BR99+CH99</f>
        <v>0</v>
      </c>
      <c r="CY99" s="47">
        <f t="shared" si="389"/>
        <v>0</v>
      </c>
      <c r="CZ99" s="44">
        <f t="shared" si="390"/>
        <v>0</v>
      </c>
      <c r="DA99" s="48">
        <f t="shared" si="391"/>
        <v>0</v>
      </c>
      <c r="DB99" s="46">
        <f t="shared" si="392"/>
        <v>0</v>
      </c>
      <c r="DC99" s="47">
        <f t="shared" si="393"/>
        <v>0</v>
      </c>
      <c r="DD99" s="44">
        <f t="shared" si="394"/>
        <v>0</v>
      </c>
      <c r="DE99" s="47">
        <f t="shared" si="395"/>
        <v>0</v>
      </c>
      <c r="DF99" s="44">
        <f t="shared" si="396"/>
        <v>0</v>
      </c>
      <c r="DG99" s="48">
        <f t="shared" si="397"/>
        <v>0</v>
      </c>
      <c r="DH99" s="176"/>
      <c r="DI99" s="191" t="s">
        <v>13</v>
      </c>
      <c r="DJ99" s="46">
        <f t="shared" si="398"/>
        <v>0</v>
      </c>
      <c r="DK99" s="44">
        <f t="shared" si="399"/>
        <v>0</v>
      </c>
      <c r="DL99" s="45">
        <f t="shared" si="400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f>+'APR-JUN 2022'!D100+'JAN-MAR 2022'!D100+'JUL-SEP 2021'!D100+'OCT-DEC 2021'!D100</f>
        <v>0</v>
      </c>
      <c r="E100" s="47">
        <f t="shared" si="341"/>
        <v>0</v>
      </c>
      <c r="F100" s="44">
        <f>+'APR-JUN 2022'!F100+'JAN-MAR 2022'!F100+'JUL-SEP 2021'!F100+'OCT-DEC 2021'!F100</f>
        <v>0</v>
      </c>
      <c r="G100" s="47">
        <f t="shared" si="342"/>
        <v>0</v>
      </c>
      <c r="H100" s="44">
        <f t="shared" si="343"/>
        <v>0</v>
      </c>
      <c r="I100" s="48">
        <f t="shared" si="344"/>
        <v>0</v>
      </c>
      <c r="J100" s="43">
        <f>+'APR-JUN 2022'!J100+'JAN-MAR 2022'!J100+'JUL-SEP 2021'!J100+'OCT-DEC 2021'!J100</f>
        <v>0</v>
      </c>
      <c r="K100" s="47">
        <f t="shared" si="345"/>
        <v>0</v>
      </c>
      <c r="L100" s="44">
        <f>+'APR-JUN 2022'!L100+'JAN-MAR 2022'!L100+'JUL-SEP 2021'!L100+'OCT-DEC 2021'!L100</f>
        <v>0</v>
      </c>
      <c r="M100" s="47">
        <f t="shared" si="346"/>
        <v>0</v>
      </c>
      <c r="N100" s="44">
        <f t="shared" si="347"/>
        <v>0</v>
      </c>
      <c r="O100" s="48">
        <f t="shared" si="348"/>
        <v>0</v>
      </c>
      <c r="P100" s="137">
        <f t="shared" si="349"/>
        <v>0</v>
      </c>
      <c r="Q100" s="138">
        <f t="shared" si="350"/>
        <v>0</v>
      </c>
      <c r="R100" s="139">
        <f t="shared" si="351"/>
        <v>0</v>
      </c>
      <c r="S100" s="39"/>
      <c r="T100" s="43">
        <f>+'APR-JUN 2022'!T100+'JAN-MAR 2022'!T100+'JUL-SEP 2021'!T100+'OCT-DEC 2021'!T100</f>
        <v>0</v>
      </c>
      <c r="U100" s="47">
        <f t="shared" si="352"/>
        <v>0</v>
      </c>
      <c r="V100" s="47">
        <f>+'APR-JUN 2022'!V100+'JAN-MAR 2022'!V100+'JUL-SEP 2021'!V100+'OCT-DEC 2021'!V100</f>
        <v>0</v>
      </c>
      <c r="W100" s="47">
        <f t="shared" si="353"/>
        <v>0</v>
      </c>
      <c r="X100" s="44">
        <f t="shared" si="354"/>
        <v>0</v>
      </c>
      <c r="Y100" s="48">
        <f t="shared" si="355"/>
        <v>0</v>
      </c>
      <c r="Z100" s="46">
        <f>+'APR-JUN 2022'!Z100+'JAN-MAR 2022'!Z100+'JUL-SEP 2021'!Z100+'OCT-DEC 2021'!Z100</f>
        <v>0</v>
      </c>
      <c r="AA100" s="244">
        <f t="shared" si="356"/>
        <v>0</v>
      </c>
      <c r="AB100" s="44">
        <f>+'APR-JUN 2022'!AB100+'JAN-MAR 2022'!AB100+'JUL-SEP 2021'!AB100+'OCT-DEC 2021'!AB100</f>
        <v>0</v>
      </c>
      <c r="AC100" s="47">
        <f t="shared" si="357"/>
        <v>0</v>
      </c>
      <c r="AD100" s="44">
        <f t="shared" si="358"/>
        <v>0</v>
      </c>
      <c r="AE100" s="48">
        <f t="shared" si="359"/>
        <v>0</v>
      </c>
      <c r="AF100" s="137">
        <f t="shared" si="360"/>
        <v>0</v>
      </c>
      <c r="AG100" s="138">
        <f t="shared" si="361"/>
        <v>0</v>
      </c>
      <c r="AH100" s="139">
        <f t="shared" si="362"/>
        <v>0</v>
      </c>
      <c r="AI100" s="41"/>
      <c r="AJ100" s="43">
        <f>+'OCT-DEC 2021'!AJ100+'JUL-SEP 2021'!AJ100+'JAN-MAR 2022'!AJ100+'APR-JUN 2022'!AJ100</f>
        <v>0</v>
      </c>
      <c r="AK100" s="47">
        <f t="shared" si="363"/>
        <v>0</v>
      </c>
      <c r="AL100" s="47">
        <f>+'OCT-DEC 2021'!AL100+'JUL-SEP 2021'!AL100+'JAN-MAR 2022'!AL100+'APR-JUN 2022'!AL100</f>
        <v>0</v>
      </c>
      <c r="AM100" s="47">
        <f t="shared" si="364"/>
        <v>0</v>
      </c>
      <c r="AN100" s="44">
        <f t="shared" si="401"/>
        <v>0</v>
      </c>
      <c r="AO100" s="48">
        <f t="shared" si="365"/>
        <v>0</v>
      </c>
      <c r="AP100" s="46">
        <f>+'OCT-DEC 2021'!AP100+'JUL-SEP 2021'!AP100+'JAN-MAR 2022'!AP100+'APR-JUN 2022'!AP100</f>
        <v>0</v>
      </c>
      <c r="AQ100" s="44">
        <f t="shared" si="366"/>
        <v>0</v>
      </c>
      <c r="AR100" s="44">
        <f>+'OCT-DEC 2021'!AR100+'JUL-SEP 2021'!AR100+'JAN-MAR 2022'!AR100+'APR-JUN 2022'!AR100</f>
        <v>0</v>
      </c>
      <c r="AS100" s="47">
        <f t="shared" si="367"/>
        <v>0</v>
      </c>
      <c r="AT100" s="44">
        <f t="shared" si="402"/>
        <v>0</v>
      </c>
      <c r="AU100" s="48">
        <f t="shared" si="368"/>
        <v>0</v>
      </c>
      <c r="AV100" s="137">
        <f t="shared" si="369"/>
        <v>0</v>
      </c>
      <c r="AW100" s="138">
        <f t="shared" si="370"/>
        <v>0</v>
      </c>
      <c r="AX100" s="139">
        <f t="shared" si="371"/>
        <v>0</v>
      </c>
      <c r="AY100" s="41"/>
      <c r="AZ100" s="43">
        <f>+'OCT-DEC 2021'!AZ100+'JUL-SEP 2021'!AZ100+'JAN-MAR 2022'!AZ100+'APR-JUN 2022'!AZ100</f>
        <v>0</v>
      </c>
      <c r="BA100" s="47">
        <v>0</v>
      </c>
      <c r="BB100" s="47">
        <f>+'OCT-DEC 2021'!BB100+'JUL-SEP 2021'!BB100+'JAN-MAR 2022'!BB100+'APR-JUN 2022'!BB100</f>
        <v>0</v>
      </c>
      <c r="BC100" s="47">
        <v>0</v>
      </c>
      <c r="BD100" s="44">
        <f t="shared" si="403"/>
        <v>0</v>
      </c>
      <c r="BE100" s="48">
        <v>0</v>
      </c>
      <c r="BF100" s="46">
        <f>+'OCT-DEC 2021'!BF100+'JUL-SEP 2021'!BF100+'JAN-MAR 2022'!BF100+'APR-JUN 2022'!BF100</f>
        <v>0</v>
      </c>
      <c r="BG100" s="47">
        <v>0</v>
      </c>
      <c r="BH100" s="44">
        <f>+'OCT-DEC 2021'!BH100+'JUL-SEP 2021'!BH100+'JAN-MAR 2022'!BH100+'APR-JUN 2022'!BH100</f>
        <v>0</v>
      </c>
      <c r="BI100" s="47">
        <v>0</v>
      </c>
      <c r="BJ100" s="44">
        <f t="shared" si="404"/>
        <v>0</v>
      </c>
      <c r="BK100" s="48">
        <v>0</v>
      </c>
      <c r="BL100" s="137">
        <f t="shared" si="372"/>
        <v>0</v>
      </c>
      <c r="BM100" s="138">
        <f t="shared" si="373"/>
        <v>0</v>
      </c>
      <c r="BN100" s="139">
        <f t="shared" si="374"/>
        <v>0</v>
      </c>
      <c r="BO100" s="41"/>
      <c r="BP100" s="43">
        <f>+'OCT-DEC 2021'!BP100+'JUL-SEP 2021'!BP100+'JAN-MAR 2022'!BP100+'APR-JUN 2022'!BP100</f>
        <v>0</v>
      </c>
      <c r="BQ100" s="47">
        <v>0</v>
      </c>
      <c r="BR100" s="47">
        <f>+'OCT-DEC 2021'!BR100+'JUL-SEP 2021'!BR100+'JAN-MAR 2022'!BR100+'APR-JUN 2022'!BR100</f>
        <v>0</v>
      </c>
      <c r="BS100" s="47">
        <v>0</v>
      </c>
      <c r="BT100" s="44">
        <f t="shared" si="405"/>
        <v>0</v>
      </c>
      <c r="BU100" s="48">
        <v>0</v>
      </c>
      <c r="BV100" s="46">
        <f>+'OCT-DEC 2021'!BV100+'JUL-SEP 2021'!BV100+'JAN-MAR 2022'!BV100+'APR-JUN 2022'!BV100</f>
        <v>0</v>
      </c>
      <c r="BW100" s="44">
        <f t="shared" si="375"/>
        <v>0</v>
      </c>
      <c r="BX100" s="44">
        <f>+'OCT-DEC 2021'!BX100+'JUL-SEP 2021'!BX100+'JAN-MAR 2022'!BX100+'APR-JUN 2022'!BX100</f>
        <v>0</v>
      </c>
      <c r="BY100" s="44">
        <f t="shared" si="376"/>
        <v>0</v>
      </c>
      <c r="BZ100" s="44">
        <f t="shared" si="406"/>
        <v>0</v>
      </c>
      <c r="CA100" s="48"/>
      <c r="CB100" s="137">
        <f t="shared" si="377"/>
        <v>0</v>
      </c>
      <c r="CC100" s="138">
        <f t="shared" si="378"/>
        <v>0</v>
      </c>
      <c r="CD100" s="139">
        <f t="shared" si="379"/>
        <v>0</v>
      </c>
      <c r="CE100" s="41"/>
      <c r="CF100" s="43">
        <f>+'OCT-DEC 2021'!CF100+'JUL-SEP 2021'!CF100+'JAN-MAR 2022'!CF100+'APR-JUN 2022'!CF100</f>
        <v>0</v>
      </c>
      <c r="CG100" s="47">
        <f t="shared" si="380"/>
        <v>0</v>
      </c>
      <c r="CH100" s="47">
        <f>+'OCT-DEC 2021'!CH100+'JUL-SEP 2021'!CH100+'JAN-MAR 2022'!CH100+'APR-JUN 2022'!CH100</f>
        <v>0</v>
      </c>
      <c r="CI100" s="47">
        <f t="shared" si="381"/>
        <v>0</v>
      </c>
      <c r="CJ100" s="44">
        <f t="shared" si="407"/>
        <v>0</v>
      </c>
      <c r="CK100" s="48">
        <f t="shared" si="382"/>
        <v>0</v>
      </c>
      <c r="CL100" s="46">
        <f>+'OCT-DEC 2021'!CL100+'JUL-SEP 2021'!CL100+'JAN-MAR 2022'!CL100+'APR-JUN 2022'!CL100</f>
        <v>0</v>
      </c>
      <c r="CM100" s="47">
        <f t="shared" si="383"/>
        <v>0</v>
      </c>
      <c r="CN100" s="44">
        <f>+'OCT-DEC 2021'!CN100+'JUL-SEP 2021'!CN100+'JAN-MAR 2022'!CN100+'APR-JUN 2022'!CN100</f>
        <v>0</v>
      </c>
      <c r="CO100" s="47">
        <f t="shared" si="384"/>
        <v>0</v>
      </c>
      <c r="CP100" s="44">
        <f t="shared" si="408"/>
        <v>0</v>
      </c>
      <c r="CQ100" s="48">
        <f t="shared" si="385"/>
        <v>0</v>
      </c>
      <c r="CR100" s="137">
        <f t="shared" si="386"/>
        <v>0</v>
      </c>
      <c r="CS100" s="138">
        <f t="shared" si="387"/>
        <v>0</v>
      </c>
      <c r="CT100" s="139">
        <f t="shared" si="388"/>
        <v>0</v>
      </c>
      <c r="CU100" s="41"/>
      <c r="CV100" s="46">
        <f>+D100+T100+AJ100+AZ100+BP100+CF100</f>
        <v>0</v>
      </c>
      <c r="CW100" s="47">
        <f t="shared" si="265"/>
        <v>0</v>
      </c>
      <c r="CX100" s="47">
        <f>+F100+V100+AL100+BB100+BR100+CH100</f>
        <v>0</v>
      </c>
      <c r="CY100" s="47">
        <f t="shared" si="389"/>
        <v>0</v>
      </c>
      <c r="CZ100" s="44">
        <f t="shared" si="390"/>
        <v>0</v>
      </c>
      <c r="DA100" s="48">
        <f t="shared" si="391"/>
        <v>0</v>
      </c>
      <c r="DB100" s="46">
        <f t="shared" si="392"/>
        <v>0</v>
      </c>
      <c r="DC100" s="47">
        <f t="shared" si="393"/>
        <v>0</v>
      </c>
      <c r="DD100" s="44">
        <f t="shared" si="394"/>
        <v>0</v>
      </c>
      <c r="DE100" s="47">
        <f t="shared" si="395"/>
        <v>0</v>
      </c>
      <c r="DF100" s="44">
        <f t="shared" si="396"/>
        <v>0</v>
      </c>
      <c r="DG100" s="48">
        <f t="shared" si="397"/>
        <v>0</v>
      </c>
      <c r="DH100" s="176"/>
      <c r="DI100" s="187" t="s">
        <v>9</v>
      </c>
      <c r="DJ100" s="46">
        <f t="shared" si="398"/>
        <v>0</v>
      </c>
      <c r="DK100" s="44">
        <f t="shared" si="399"/>
        <v>0</v>
      </c>
      <c r="DL100" s="45">
        <f t="shared" si="400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f>+D63+D96+D98+D99+D100</f>
        <v>196473201</v>
      </c>
      <c r="E101" s="55">
        <f t="shared" si="341"/>
        <v>1860.6826369421926</v>
      </c>
      <c r="F101" s="52">
        <f>+F63+F96+F98+F99+F100</f>
        <v>43757853</v>
      </c>
      <c r="G101" s="55">
        <f t="shared" si="342"/>
        <v>1894.4433717204952</v>
      </c>
      <c r="H101" s="44">
        <f>+H63+H96+H98+H99+H100</f>
        <v>240231054.00000003</v>
      </c>
      <c r="I101" s="56">
        <f t="shared" si="344"/>
        <v>1866.7422021913128</v>
      </c>
      <c r="J101" s="51">
        <f>+J63+J96+J98+J99+J100</f>
        <v>95447591</v>
      </c>
      <c r="K101" s="55">
        <f t="shared" si="345"/>
        <v>312.21305930725879</v>
      </c>
      <c r="L101" s="52">
        <f>+L63+L96+L98+L99+L100</f>
        <v>149990169</v>
      </c>
      <c r="M101" s="55">
        <f t="shared" si="346"/>
        <v>569.73292588428342</v>
      </c>
      <c r="N101" s="44">
        <f>+N63+N96+N98+N99+N100</f>
        <v>245437759.99999997</v>
      </c>
      <c r="O101" s="56">
        <f t="shared" si="348"/>
        <v>431.36675120435444</v>
      </c>
      <c r="P101" s="143">
        <f>+P63+P96</f>
        <v>291920792</v>
      </c>
      <c r="Q101" s="149">
        <f>+Q63+Q96</f>
        <v>193748021.99999994</v>
      </c>
      <c r="R101" s="150">
        <f>+R63+R96</f>
        <v>485668814</v>
      </c>
      <c r="S101" s="39"/>
      <c r="T101" s="51">
        <f>+T63+T96+T98+T99+T100</f>
        <v>334865540.76511961</v>
      </c>
      <c r="U101" s="55">
        <f t="shared" si="352"/>
        <v>1767.4828895176245</v>
      </c>
      <c r="V101" s="52">
        <f>+V63+V96+V98+V99+V100</f>
        <v>79287997.68611069</v>
      </c>
      <c r="W101" s="55">
        <f t="shared" si="353"/>
        <v>1728.3487234029578</v>
      </c>
      <c r="X101" s="52">
        <f>+X63+X96+X98+X99+X100</f>
        <v>414153538.45123035</v>
      </c>
      <c r="Y101" s="56">
        <f t="shared" si="355"/>
        <v>1759.8542431235196</v>
      </c>
      <c r="Z101" s="54">
        <f>+Z63+Z96+Z98+Z99+Z100</f>
        <v>231665290.52495459</v>
      </c>
      <c r="AA101" s="243">
        <f t="shared" si="356"/>
        <v>244.53001459267523</v>
      </c>
      <c r="AB101" s="52">
        <f>+AB63+AB96+AB98+AB99+AB100</f>
        <v>148788164.33125591</v>
      </c>
      <c r="AC101" s="55">
        <f t="shared" si="357"/>
        <v>412.86007239848584</v>
      </c>
      <c r="AD101" s="52">
        <f>+AD63+AD96+AD98+AD99+AD100</f>
        <v>380453454.85621047</v>
      </c>
      <c r="AE101" s="56">
        <f t="shared" si="359"/>
        <v>290.91682114509882</v>
      </c>
      <c r="AF101" s="143">
        <f>+AF63+AF96</f>
        <v>566530831.29007423</v>
      </c>
      <c r="AG101" s="149">
        <f>+AG63+AG96</f>
        <v>228076162.01736659</v>
      </c>
      <c r="AH101" s="150">
        <f>+AH63+AH96</f>
        <v>794606993.30744088</v>
      </c>
      <c r="AI101" s="41"/>
      <c r="AJ101" s="51">
        <f>+AJ63+AJ96+AJ98+AJ99+AJ100</f>
        <v>121448547.94004264</v>
      </c>
      <c r="AK101" s="55">
        <f t="shared" si="363"/>
        <v>1926.5315345818947</v>
      </c>
      <c r="AL101" s="52">
        <f>+AL63+AL96+AL98+AL99+AL100</f>
        <v>36887131.558543548</v>
      </c>
      <c r="AM101" s="55">
        <f t="shared" si="364"/>
        <v>2124.1006310344092</v>
      </c>
      <c r="AN101" s="52">
        <f>+AN63+AN96+AN98+AN99+AN100</f>
        <v>158335679.49858615</v>
      </c>
      <c r="AO101" s="56">
        <f t="shared" si="365"/>
        <v>1969.2022920999198</v>
      </c>
      <c r="AP101" s="54">
        <f>+AP63+AP96+AP98+AP99+AP100</f>
        <v>40204109.080808483</v>
      </c>
      <c r="AQ101" s="55">
        <f t="shared" si="366"/>
        <v>284.25252818060551</v>
      </c>
      <c r="AR101" s="52">
        <f>+AR63+AR96+AR98+AR99+AR100</f>
        <v>72344566.422665477</v>
      </c>
      <c r="AS101" s="55">
        <f t="shared" si="367"/>
        <v>525.15310377300557</v>
      </c>
      <c r="AT101" s="52">
        <f>+AT63+AT96+AT98+AT99+AT100</f>
        <v>112548675.50347394</v>
      </c>
      <c r="AU101" s="56">
        <f t="shared" si="368"/>
        <v>403.11563341824569</v>
      </c>
      <c r="AV101" s="143">
        <f>+AV63+AV96</f>
        <v>161652657.02085111</v>
      </c>
      <c r="AW101" s="149">
        <f>+AW63+AW96</f>
        <v>109231697.98120902</v>
      </c>
      <c r="AX101" s="150">
        <f>+AX63+AX96</f>
        <v>270884355.00206017</v>
      </c>
      <c r="AY101" s="41"/>
      <c r="AZ101" s="51">
        <f>+AZ63+AZ96+AZ98+AZ99+AZ100</f>
        <v>208037447.50027573</v>
      </c>
      <c r="BA101" s="55">
        <v>1986.7620580391733</v>
      </c>
      <c r="BB101" s="52">
        <f>+BB63+BB96+BB98+BB99+BB100</f>
        <v>39757492.445004612</v>
      </c>
      <c r="BC101" s="55">
        <v>1824.9249885609011</v>
      </c>
      <c r="BD101" s="52">
        <f>+BD63+BD96+BD98+BD99+BD100</f>
        <v>247794939.94528037</v>
      </c>
      <c r="BE101" s="56">
        <v>1964.684156338709</v>
      </c>
      <c r="BF101" s="54">
        <f>+BF63+BF96+BF98+BF99+BF100</f>
        <v>154211623.81456816</v>
      </c>
      <c r="BG101" s="55">
        <v>285.82980030399102</v>
      </c>
      <c r="BH101" s="52">
        <f>+BH63+BH96+BH98+BH99+BH100</f>
        <v>129407214.22428328</v>
      </c>
      <c r="BI101" s="55">
        <v>516.81267471280421</v>
      </c>
      <c r="BJ101" s="52">
        <f>+BJ63+BJ96+BJ98+BJ99+BJ100</f>
        <v>283618838.0388515</v>
      </c>
      <c r="BK101" s="56">
        <v>350.03447930724894</v>
      </c>
      <c r="BL101" s="143">
        <f>+BL63+BL96</f>
        <v>362249071.31484389</v>
      </c>
      <c r="BM101" s="149">
        <f>+BM63+BM96</f>
        <v>169164706.66928786</v>
      </c>
      <c r="BN101" s="150">
        <f>+BN63+BN96</f>
        <v>531413777.98413181</v>
      </c>
      <c r="BO101" s="41"/>
      <c r="BP101" s="51">
        <f>+BP63+BP96+BP98+BP99+BP100</f>
        <v>141147035.73395306</v>
      </c>
      <c r="BQ101" s="55">
        <v>1667.4918512073637</v>
      </c>
      <c r="BR101" s="52">
        <f>+BR63+BR96+BR98+BR99+BR100</f>
        <v>25860824.162645862</v>
      </c>
      <c r="BS101" s="55">
        <v>1778.9336660883023</v>
      </c>
      <c r="BT101" s="52">
        <f>+BT63+BT96+BT98+BT99+BT100</f>
        <v>167007859.89659894</v>
      </c>
      <c r="BU101" s="56">
        <v>1681.2322761453165</v>
      </c>
      <c r="BV101" s="54">
        <f>+BV63+BV96+BV98+BV99+BV100</f>
        <v>56498275.921484731</v>
      </c>
      <c r="BW101" s="55">
        <f t="shared" si="375"/>
        <v>210.53558130642145</v>
      </c>
      <c r="BX101" s="52">
        <f>+BX63+BX96+BX98+BX99+BX100</f>
        <v>70473824.661916301</v>
      </c>
      <c r="BY101" s="55">
        <f t="shared" si="376"/>
        <v>413.98693936461007</v>
      </c>
      <c r="BZ101" s="52">
        <f>+BZ63+BZ96+BZ98+BZ99+BZ100</f>
        <v>126972100.58340101</v>
      </c>
      <c r="CA101" s="56"/>
      <c r="CB101" s="143">
        <f>+CB63+CB96</f>
        <v>197645311.65543783</v>
      </c>
      <c r="CC101" s="149">
        <f>+CC63+CC96</f>
        <v>96334648.824562162</v>
      </c>
      <c r="CD101" s="150">
        <f>+CD63+CD96</f>
        <v>293979960.4799999</v>
      </c>
      <c r="CE101" s="41"/>
      <c r="CF101" s="51">
        <f>+CF63+CF96+CF98+CF99+CF100</f>
        <v>228343805.1709277</v>
      </c>
      <c r="CG101" s="55">
        <f t="shared" si="380"/>
        <v>1823.2789183069651</v>
      </c>
      <c r="CH101" s="52">
        <f>+CH63+CH96+CH98+CH99+CH100</f>
        <v>42277953.786872335</v>
      </c>
      <c r="CI101" s="55">
        <f t="shared" si="381"/>
        <v>1956.678566523457</v>
      </c>
      <c r="CJ101" s="52">
        <f>+CJ63+CJ96+CJ98+CJ99+CJ100</f>
        <v>270621758.95780003</v>
      </c>
      <c r="CK101" s="56">
        <f t="shared" si="382"/>
        <v>1842.9075484885425</v>
      </c>
      <c r="CL101" s="54">
        <f>+CL63+CL96+CL98+CL99+CL100</f>
        <v>128176139.30522655</v>
      </c>
      <c r="CM101" s="55">
        <f t="shared" si="383"/>
        <v>238.84894986634743</v>
      </c>
      <c r="CN101" s="52">
        <f>+CN63+CN96+CN98+CN99+CN100</f>
        <v>121534727.72323559</v>
      </c>
      <c r="CO101" s="55">
        <f t="shared" si="384"/>
        <v>378.36179645044126</v>
      </c>
      <c r="CP101" s="52">
        <f>+CP63+CP96+CP98+CP99+CP100</f>
        <v>249710867.02846211</v>
      </c>
      <c r="CQ101" s="56">
        <f t="shared" si="385"/>
        <v>291.08783898945757</v>
      </c>
      <c r="CR101" s="143">
        <f>+CR63+CR96</f>
        <v>356519944.47615433</v>
      </c>
      <c r="CS101" s="149">
        <f>+CS63+CS96</f>
        <v>163812681.51010793</v>
      </c>
      <c r="CT101" s="150">
        <f>+CT63+CT96</f>
        <v>520332625.98626208</v>
      </c>
      <c r="CU101" s="41"/>
      <c r="CV101" s="70">
        <f>+CV63+CV96+CV98+CV99+CV100</f>
        <v>1230315578.1103187</v>
      </c>
      <c r="CW101" s="71">
        <f t="shared" si="265"/>
        <v>1809.8279017270136</v>
      </c>
      <c r="CX101" s="72">
        <f>+CX63+CX96+CX98+CX99+CX100</f>
        <v>267829252.63917702</v>
      </c>
      <c r="CY101" s="71">
        <f t="shared" si="389"/>
        <v>1780.3652915822584</v>
      </c>
      <c r="CZ101" s="72">
        <f>+CZ63+CZ96+CZ98+CZ99+CZ100</f>
        <v>1498144830.7494957</v>
      </c>
      <c r="DA101" s="56">
        <f t="shared" si="391"/>
        <v>1804.4893845930965</v>
      </c>
      <c r="DB101" s="54">
        <f>+DB63+DB96+DB98+DB99+DB100</f>
        <v>706203029.64704227</v>
      </c>
      <c r="DC101" s="55">
        <f t="shared" si="393"/>
        <v>254.06907384162602</v>
      </c>
      <c r="DD101" s="52">
        <f>+DD63+DD96+DD98+DD99+DD100</f>
        <v>692538666.36335671</v>
      </c>
      <c r="DE101" s="55">
        <f t="shared" si="395"/>
        <v>455.78096512457211</v>
      </c>
      <c r="DF101" s="52">
        <f>+DF63+DF96+DF98+DF99+DF100</f>
        <v>1398741696.0103991</v>
      </c>
      <c r="DG101" s="56">
        <f t="shared" si="397"/>
        <v>325.36246489562961</v>
      </c>
      <c r="DH101" s="204"/>
      <c r="DI101" s="188" t="s">
        <v>178</v>
      </c>
      <c r="DJ101" s="54">
        <f>+DJ63+DJ96+DJ98+DJ99+DJ100</f>
        <v>1498144830.749496</v>
      </c>
      <c r="DK101" s="52">
        <f t="shared" ref="DK101:DL101" si="409">+DK63+DK96+DK98+DK99+DK100</f>
        <v>1398741696.0103991</v>
      </c>
      <c r="DL101" s="53">
        <f t="shared" si="409"/>
        <v>2896886526.7598953</v>
      </c>
      <c r="DM101"/>
      <c r="DN101" s="57">
        <f>+R102+AH102+AX102+BN102+CD102+CT102</f>
        <v>214655790.68724787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f>+D16-D101</f>
        <v>10168834.859999985</v>
      </c>
      <c r="E102" s="74">
        <f t="shared" si="341"/>
        <v>96.303080346995841</v>
      </c>
      <c r="F102" s="77">
        <f>+F16-F101</f>
        <v>3315173.3799999803</v>
      </c>
      <c r="G102" s="74">
        <f t="shared" si="342"/>
        <v>143.52642566455884</v>
      </c>
      <c r="H102" s="77">
        <f>+H16-H101</f>
        <v>13484008.23999995</v>
      </c>
      <c r="I102" s="76">
        <f t="shared" si="344"/>
        <v>104.77899013132294</v>
      </c>
      <c r="J102" s="73">
        <f>+J16-J101</f>
        <v>5653366.4199999869</v>
      </c>
      <c r="K102" s="74">
        <f t="shared" si="345"/>
        <v>18.492397837187124</v>
      </c>
      <c r="L102" s="77">
        <f>+L16-L101</f>
        <v>8035534.1699999571</v>
      </c>
      <c r="M102" s="74">
        <f t="shared" si="346"/>
        <v>30.522723084052348</v>
      </c>
      <c r="N102" s="77">
        <f>+N16-N101</f>
        <v>13688900.589999974</v>
      </c>
      <c r="O102" s="76">
        <f t="shared" si="348"/>
        <v>24.058794274636714</v>
      </c>
      <c r="P102" s="117">
        <f>+P16-P101</f>
        <v>15822201.279999912</v>
      </c>
      <c r="Q102" s="118">
        <f>+Q16-Q101</f>
        <v>11350707.549999982</v>
      </c>
      <c r="R102" s="119">
        <f>+R16-R101</f>
        <v>27172908.829999804</v>
      </c>
      <c r="S102" s="39"/>
      <c r="T102" s="73">
        <f>+T16-T101</f>
        <v>59430229.800880611</v>
      </c>
      <c r="U102" s="74">
        <f t="shared" si="352"/>
        <v>313.6838566702063</v>
      </c>
      <c r="V102" s="77">
        <f>+V16-V101</f>
        <v>3397766.2338893265</v>
      </c>
      <c r="W102" s="74">
        <f t="shared" si="353"/>
        <v>74.065748967614752</v>
      </c>
      <c r="X102" s="77">
        <f>+X16-X101</f>
        <v>62827996.034769893</v>
      </c>
      <c r="Y102" s="76">
        <f t="shared" si="355"/>
        <v>266.97373110035056</v>
      </c>
      <c r="Z102" s="75">
        <f>+Z16-Z101</f>
        <v>30656837.326045454</v>
      </c>
      <c r="AA102" s="79">
        <f t="shared" si="356"/>
        <v>32.359257883285082</v>
      </c>
      <c r="AB102" s="77">
        <f>+AB16-AB101</f>
        <v>3279000.6347441077</v>
      </c>
      <c r="AC102" s="74">
        <f t="shared" si="357"/>
        <v>9.0986298912940295</v>
      </c>
      <c r="AD102" s="77">
        <f>+AD16-AD101</f>
        <v>33935837.960789621</v>
      </c>
      <c r="AE102" s="76">
        <f t="shared" si="359"/>
        <v>25.949313842292032</v>
      </c>
      <c r="AF102" s="117">
        <f>+AF16-AF101</f>
        <v>90087067.126926064</v>
      </c>
      <c r="AG102" s="118">
        <f>+AG16-AG101</f>
        <v>6676766.8686334491</v>
      </c>
      <c r="AH102" s="119">
        <f>+AH16-AH101</f>
        <v>96763833.995559454</v>
      </c>
      <c r="AI102" s="41"/>
      <c r="AJ102" s="73">
        <f>+AJ16-AJ101</f>
        <v>12014049.299662739</v>
      </c>
      <c r="AK102" s="74">
        <f t="shared" si="363"/>
        <v>190.57819320530996</v>
      </c>
      <c r="AL102" s="77">
        <f>+AL16-AL101</f>
        <v>1759494.8853775263</v>
      </c>
      <c r="AM102" s="74">
        <f t="shared" si="364"/>
        <v>101.31837414358668</v>
      </c>
      <c r="AN102" s="77">
        <f>+AN16-AN101</f>
        <v>13773544.185040325</v>
      </c>
      <c r="AO102" s="76">
        <f t="shared" si="365"/>
        <v>171.29995504117014</v>
      </c>
      <c r="AP102" s="75">
        <f>+AP16-AP101</f>
        <v>6034006.6620669663</v>
      </c>
      <c r="AQ102" s="74">
        <f t="shared" si="366"/>
        <v>42.661849446874008</v>
      </c>
      <c r="AR102" s="77">
        <f>+AR16-AR101</f>
        <v>2534886.4449760467</v>
      </c>
      <c r="AS102" s="74">
        <f t="shared" si="367"/>
        <v>18.400877220189219</v>
      </c>
      <c r="AT102" s="77">
        <f>+AT16-AT101</f>
        <v>8568893.1070430279</v>
      </c>
      <c r="AU102" s="76">
        <f t="shared" si="368"/>
        <v>30.691207667141938</v>
      </c>
      <c r="AV102" s="117">
        <f>+AV16-AV101</f>
        <v>18048055.961729705</v>
      </c>
      <c r="AW102" s="118">
        <f>+AW16-AW101</f>
        <v>4294381.3303535879</v>
      </c>
      <c r="AX102" s="119">
        <f>+AX16-AX101</f>
        <v>22342437.292083204</v>
      </c>
      <c r="AY102" s="41"/>
      <c r="AZ102" s="73">
        <f>+AZ16-AZ101</f>
        <v>14567307.60666427</v>
      </c>
      <c r="BA102" s="74">
        <v>38.34848393159497</v>
      </c>
      <c r="BB102" s="77">
        <f>+BB16-BB101</f>
        <v>3535322.9580551907</v>
      </c>
      <c r="BC102" s="74">
        <v>78.882127804883041</v>
      </c>
      <c r="BD102" s="77">
        <f>+BD16-BD101</f>
        <v>18102630.564719439</v>
      </c>
      <c r="BE102" s="76">
        <v>43.878105840104944</v>
      </c>
      <c r="BF102" s="75">
        <f>+BF16-BF101</f>
        <v>12662923.166303843</v>
      </c>
      <c r="BG102" s="74">
        <v>7.6412794327255966</v>
      </c>
      <c r="BH102" s="77">
        <f>+BH16-BH101</f>
        <v>1115636.1248447299</v>
      </c>
      <c r="BI102" s="74">
        <v>16.739584960089033</v>
      </c>
      <c r="BJ102" s="77">
        <f>+BJ16-BJ101</f>
        <v>13778559.291148543</v>
      </c>
      <c r="BK102" s="76">
        <v>10.170271191759889</v>
      </c>
      <c r="BL102" s="117">
        <f>+BL16-BL101</f>
        <v>27230230.772968113</v>
      </c>
      <c r="BM102" s="118">
        <f>+BM16-BM101</f>
        <v>4650959.0828999579</v>
      </c>
      <c r="BN102" s="119">
        <f>+BN16-BN101</f>
        <v>31881189.855867982</v>
      </c>
      <c r="BO102" s="41"/>
      <c r="BP102" s="73">
        <f>+BP16-BP101</f>
        <v>14986559.996046841</v>
      </c>
      <c r="BQ102" s="74">
        <v>177.96296642910175</v>
      </c>
      <c r="BR102" s="77">
        <f>+BR16-BR101</f>
        <v>-5638184.3826459162</v>
      </c>
      <c r="BS102" s="74">
        <v>105.59405927905715</v>
      </c>
      <c r="BT102" s="77">
        <f>+BT16-BT101</f>
        <v>9348375.6134009361</v>
      </c>
      <c r="BU102" s="76">
        <f>+BT102/BT111</f>
        <v>90.877392516632341</v>
      </c>
      <c r="BV102" s="75">
        <f>+BV16-BV101</f>
        <v>-1015415.3514846489</v>
      </c>
      <c r="BW102" s="74">
        <f t="shared" si="375"/>
        <v>-3.7838510610372413</v>
      </c>
      <c r="BX102" s="77">
        <f>+BX16-BX101</f>
        <v>14030563.988083616</v>
      </c>
      <c r="BY102" s="74">
        <f t="shared" si="376"/>
        <v>82.420249941747826</v>
      </c>
      <c r="BZ102" s="77">
        <f>+BZ16-BZ101</f>
        <v>13015148.636598989</v>
      </c>
      <c r="CA102" s="76"/>
      <c r="CB102" s="117">
        <f>+CB16-CB101</f>
        <v>13971144.644562155</v>
      </c>
      <c r="CC102" s="118">
        <f>+CC16-CC101</f>
        <v>8392379.605437696</v>
      </c>
      <c r="CD102" s="119">
        <f>+CD16-CD101</f>
        <v>22363524.24999994</v>
      </c>
      <c r="CE102" s="41"/>
      <c r="CF102" s="73">
        <f>+CF16-CF101</f>
        <v>9879482.0486533046</v>
      </c>
      <c r="CG102" s="74">
        <f>+CF102/$CF$111</f>
        <v>78.885658096211245</v>
      </c>
      <c r="CH102" s="77">
        <f>+CH16-CH101</f>
        <v>1111749.333546266</v>
      </c>
      <c r="CI102" s="74">
        <f t="shared" si="381"/>
        <v>51.453201904302588</v>
      </c>
      <c r="CJ102" s="77">
        <f>+CJ16-CJ101</f>
        <v>10991231.382199585</v>
      </c>
      <c r="CK102" s="76">
        <f t="shared" si="382"/>
        <v>74.849204141779325</v>
      </c>
      <c r="CL102" s="75">
        <f>+CL16-CL101</f>
        <v>2807663.1947194487</v>
      </c>
      <c r="CM102" s="74">
        <f t="shared" si="383"/>
        <v>5.2319207714644405</v>
      </c>
      <c r="CN102" s="77">
        <f>+CN16-CN101</f>
        <v>333001.88681840897</v>
      </c>
      <c r="CO102" s="74">
        <f t="shared" si="384"/>
        <v>1.0367011510069921</v>
      </c>
      <c r="CP102" s="77">
        <f>+CP16-CP101</f>
        <v>3140665.0815379024</v>
      </c>
      <c r="CQ102" s="76">
        <f t="shared" si="385"/>
        <v>3.6610717925636558</v>
      </c>
      <c r="CR102" s="117">
        <f>+CR16-CR101</f>
        <v>12687145.243372679</v>
      </c>
      <c r="CS102" s="118">
        <f>+CS16-CS101</f>
        <v>1444751.22036466</v>
      </c>
      <c r="CT102" s="119">
        <f>+CT16-CT101</f>
        <v>14131896.463737488</v>
      </c>
      <c r="CU102" s="41"/>
      <c r="CV102" s="78">
        <f>+CV16-CV101</f>
        <v>121046463.61190796</v>
      </c>
      <c r="CW102" s="74">
        <f t="shared" si="265"/>
        <v>178.06266225344913</v>
      </c>
      <c r="CX102" s="78">
        <f>+CX16-CX101</f>
        <v>7481322.4082224369</v>
      </c>
      <c r="CY102" s="79">
        <f t="shared" si="389"/>
        <v>49.731262061504552</v>
      </c>
      <c r="CZ102" s="78">
        <f>+CZ16-CZ101</f>
        <v>128527786.0201304</v>
      </c>
      <c r="DA102" s="80">
        <f t="shared" si="391"/>
        <v>154.80948219308627</v>
      </c>
      <c r="DB102" s="78">
        <f>+DB16-DB101</f>
        <v>56799381.417651296</v>
      </c>
      <c r="DC102" s="74">
        <f t="shared" si="393"/>
        <v>20.434585559300803</v>
      </c>
      <c r="DD102" s="78">
        <f>+DD16-DD101</f>
        <v>29328623.249466896</v>
      </c>
      <c r="DE102" s="79">
        <f t="shared" si="395"/>
        <v>19.302067681811501</v>
      </c>
      <c r="DF102" s="78">
        <f>+DF16-DF101</f>
        <v>86128004.667117834</v>
      </c>
      <c r="DG102" s="80">
        <f t="shared" si="397"/>
        <v>20.034306530622946</v>
      </c>
      <c r="DH102" s="204"/>
      <c r="DI102" s="188" t="s">
        <v>179</v>
      </c>
      <c r="DJ102" s="78">
        <f>+DJ16-DJ101</f>
        <v>128527786.02013016</v>
      </c>
      <c r="DK102" s="78">
        <f t="shared" ref="DK102" si="410">+DK16-DK101</f>
        <v>86128004.667117834</v>
      </c>
      <c r="DL102" s="78">
        <f>+DL16-DL101</f>
        <v>214655790.68724775</v>
      </c>
      <c r="DM102"/>
      <c r="DN102" s="57">
        <f>+D102+F102+J102+L102+T102+V102+Z102+AB102++AJ102+AL102+AP102+AR102+AZ102+BB102+BF102+BH102+BP102+BR102+BV102+BX102+CF102+CH102+CL102+CN102</f>
        <v>214655790.68724805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3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245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7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7"/>
      <c r="BH103" s="44"/>
      <c r="BI103" s="47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7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N103" s="57">
        <f>+'JUL-SEP 2021'!DL102+'OCT-DEC 2021'!DL102+'JAN-MAR 2022'!DL102+'APR-JUN 2022'!DL102</f>
        <v>214655790.68724775</v>
      </c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5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84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84"/>
      <c r="BH104" s="36"/>
      <c r="BI104" s="84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84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f>+'APR-JUN 2022'!D105+'JAN-MAR 2022'!D105+'JUL-SEP 2021'!D105+'OCT-DEC 2021'!D105</f>
        <v>1442998.27</v>
      </c>
      <c r="E105" s="44"/>
      <c r="F105" s="44">
        <f>+'APR-JUN 2022'!F105+'JAN-MAR 2022'!F105+'JUL-SEP 2021'!F105+'OCT-DEC 2021'!F105</f>
        <v>607640.5</v>
      </c>
      <c r="G105" s="44"/>
      <c r="H105" s="44">
        <f t="shared" ref="H105:H107" si="411">+D105+F105</f>
        <v>2050638.77</v>
      </c>
      <c r="I105" s="45"/>
      <c r="J105" s="43">
        <f>+'APR-JUN 2022'!J105+'JAN-MAR 2022'!J105+'JUL-SEP 2021'!J105+'OCT-DEC 2021'!J105</f>
        <v>2152574.73999999</v>
      </c>
      <c r="K105" s="44"/>
      <c r="L105" s="44">
        <f>+'APR-JUN 2022'!L105+'JAN-MAR 2022'!L105+'JUL-SEP 2021'!L105+'OCT-DEC 2021'!L105</f>
        <v>2566690.9999999898</v>
      </c>
      <c r="M105" s="44"/>
      <c r="N105" s="44">
        <f t="shared" ref="N105:N107" si="412">+J105+L105</f>
        <v>4719265.7399999797</v>
      </c>
      <c r="O105" s="45"/>
      <c r="P105" s="137">
        <f t="shared" ref="P105:P107" si="413">+D105+J105</f>
        <v>3595573.00999999</v>
      </c>
      <c r="Q105" s="138">
        <f t="shared" ref="Q105:Q107" si="414">+F105+L105</f>
        <v>3174331.4999999898</v>
      </c>
      <c r="R105" s="139">
        <f t="shared" ref="R105:R107" si="415">+P105+Q105</f>
        <v>6769904.5099999793</v>
      </c>
      <c r="S105" s="39"/>
      <c r="T105" s="43">
        <f>+'APR-JUN 2022'!T105+'JAN-MAR 2022'!T105+'JUL-SEP 2021'!T105+'OCT-DEC 2021'!T105</f>
        <v>1841004.2899999996</v>
      </c>
      <c r="U105" s="44"/>
      <c r="V105" s="44">
        <f>+'APR-JUN 2022'!V105+'JAN-MAR 2022'!V105+'JUL-SEP 2021'!V105+'OCT-DEC 2021'!V105</f>
        <v>794791.3899999992</v>
      </c>
      <c r="W105" s="44"/>
      <c r="X105" s="44">
        <f t="shared" ref="X105:X107" si="416">+T105+V105</f>
        <v>2635795.6799999988</v>
      </c>
      <c r="Y105" s="45"/>
      <c r="Z105" s="46">
        <f>+'APR-JUN 2022'!Z105+'JAN-MAR 2022'!Z105+'JUL-SEP 2021'!Z105+'OCT-DEC 2021'!Z105</f>
        <v>3972232.0400000103</v>
      </c>
      <c r="AA105" s="44"/>
      <c r="AB105" s="44">
        <f>+'APR-JUN 2022'!AB105+'JAN-MAR 2022'!AB105+'JUL-SEP 2021'!AB105+'OCT-DEC 2021'!AB105</f>
        <v>2528180.9900000002</v>
      </c>
      <c r="AC105" s="44"/>
      <c r="AD105" s="44">
        <f t="shared" ref="AD105:AD107" si="417">+Z105+AB105</f>
        <v>6500413.0300000105</v>
      </c>
      <c r="AE105" s="45"/>
      <c r="AF105" s="137">
        <f t="shared" ref="AF105:AF107" si="418">+T105+Z105</f>
        <v>5813236.3300000094</v>
      </c>
      <c r="AG105" s="138">
        <f t="shared" ref="AG105:AG107" si="419">+V105+AB105</f>
        <v>3322972.3799999994</v>
      </c>
      <c r="AH105" s="139">
        <f t="shared" ref="AH105:AH107" si="420">+AF105+AG105</f>
        <v>9136208.7100000083</v>
      </c>
      <c r="AI105" s="41"/>
      <c r="AJ105" s="43">
        <v>25213782.540000003</v>
      </c>
      <c r="AK105" s="44"/>
      <c r="AL105" s="44">
        <v>10989786.280000001</v>
      </c>
      <c r="AM105" s="44"/>
      <c r="AN105" s="44">
        <v>36203568.820000008</v>
      </c>
      <c r="AO105" s="45"/>
      <c r="AP105" s="46">
        <v>10989786.280000001</v>
      </c>
      <c r="AQ105" s="44"/>
      <c r="AR105" s="44">
        <v>10989786.280000001</v>
      </c>
      <c r="AS105" s="47"/>
      <c r="AT105" s="44">
        <v>36203568.820000008</v>
      </c>
      <c r="AU105" s="45"/>
      <c r="AV105" s="137">
        <f t="shared" ref="AV105:AV107" si="421">+AJ105+AP105</f>
        <v>36203568.820000008</v>
      </c>
      <c r="AW105" s="138">
        <f t="shared" ref="AW105:AW107" si="422">+AL105+AR105</f>
        <v>21979572.560000002</v>
      </c>
      <c r="AX105" s="139">
        <f t="shared" ref="AX105:AX107" si="423">+AV105+AW105</f>
        <v>58183141.38000001</v>
      </c>
      <c r="AY105" s="41"/>
      <c r="AZ105" s="43">
        <v>10989786.280000001</v>
      </c>
      <c r="BA105" s="44"/>
      <c r="BB105" s="44">
        <v>10989786.280000001</v>
      </c>
      <c r="BC105" s="44"/>
      <c r="BD105" s="44">
        <v>36203568.820000008</v>
      </c>
      <c r="BE105" s="45"/>
      <c r="BF105" s="46">
        <v>10989786.280000001</v>
      </c>
      <c r="BG105" s="47"/>
      <c r="BH105" s="44">
        <v>10989786.280000001</v>
      </c>
      <c r="BI105" s="47"/>
      <c r="BJ105" s="44">
        <v>36203568.820000008</v>
      </c>
      <c r="BK105" s="45"/>
      <c r="BL105" s="137">
        <f t="shared" ref="BL105:BL107" si="424">+AZ105+BF105</f>
        <v>21979572.560000002</v>
      </c>
      <c r="BM105" s="138">
        <f t="shared" ref="BM105:BM107" si="425">+BB105+BH105</f>
        <v>21979572.560000002</v>
      </c>
      <c r="BN105" s="139">
        <f t="shared" ref="BN105:BN107" si="426">+BL105+BM105</f>
        <v>43959145.120000005</v>
      </c>
      <c r="BO105" s="41"/>
      <c r="BP105" s="43">
        <v>10989786.280000001</v>
      </c>
      <c r="BQ105" s="44"/>
      <c r="BR105" s="44">
        <v>10989786.280000001</v>
      </c>
      <c r="BS105" s="44"/>
      <c r="BT105" s="44">
        <v>36203568.820000008</v>
      </c>
      <c r="BU105" s="45"/>
      <c r="BV105" s="46">
        <v>10989786.280000001</v>
      </c>
      <c r="BW105" s="44"/>
      <c r="BX105" s="44">
        <v>10989786.280000001</v>
      </c>
      <c r="BY105" s="44"/>
      <c r="BZ105" s="44">
        <v>36203568.820000008</v>
      </c>
      <c r="CA105" s="45"/>
      <c r="CB105" s="137">
        <f t="shared" ref="CB105:CB107" si="427">+BP105+BV105</f>
        <v>21979572.560000002</v>
      </c>
      <c r="CC105" s="138">
        <f t="shared" ref="CC105:CC107" si="428">+BR105+BX105</f>
        <v>21979572.560000002</v>
      </c>
      <c r="CD105" s="139">
        <f t="shared" ref="CD105:CD107" si="429">+CB105+CC105</f>
        <v>43959145.120000005</v>
      </c>
      <c r="CE105" s="41"/>
      <c r="CF105" s="43">
        <v>10989786.280000001</v>
      </c>
      <c r="CG105" s="44"/>
      <c r="CH105" s="44">
        <v>10989786.280000001</v>
      </c>
      <c r="CI105" s="44"/>
      <c r="CJ105" s="44">
        <v>36203568.820000008</v>
      </c>
      <c r="CK105" s="45"/>
      <c r="CL105" s="46">
        <v>10989786.280000001</v>
      </c>
      <c r="CM105" s="44"/>
      <c r="CN105" s="44">
        <v>10989786.280000001</v>
      </c>
      <c r="CO105" s="47"/>
      <c r="CP105" s="44">
        <v>36203568.820000008</v>
      </c>
      <c r="CQ105" s="45"/>
      <c r="CR105" s="137">
        <f t="shared" ref="CR105:CR107" si="430">+CF105+CL105</f>
        <v>21979572.560000002</v>
      </c>
      <c r="CS105" s="138">
        <f t="shared" ref="CS105:CS107" si="431">+CH105+CN105</f>
        <v>21979572.560000002</v>
      </c>
      <c r="CT105" s="139">
        <f t="shared" ref="CT105:CT107" si="432">+CR105+CS105</f>
        <v>43959145.120000005</v>
      </c>
      <c r="CU105" s="41"/>
      <c r="CV105" s="46">
        <f>+D105+T105+AJ105+AZ105+BP105+CF105</f>
        <v>61467143.940000005</v>
      </c>
      <c r="CW105" s="47"/>
      <c r="CX105" s="47">
        <f>+F105+V105+AL105+BB105+BR105+CH105</f>
        <v>45361577.010000005</v>
      </c>
      <c r="CY105" s="47"/>
      <c r="CZ105" s="44">
        <f>+CV105+CX105</f>
        <v>106828720.95000002</v>
      </c>
      <c r="DA105" s="48"/>
      <c r="DB105" s="46">
        <f t="shared" ref="DB105:DB107" si="433">+J105+Z105+AP105+BF105+BV105+CL105</f>
        <v>50083951.900000006</v>
      </c>
      <c r="DC105" s="47"/>
      <c r="DD105" s="44">
        <f t="shared" ref="DD105:DD107" si="434">+L105+AB105+AR105+BH105+BX105+CN105</f>
        <v>49054017.109999999</v>
      </c>
      <c r="DE105" s="47"/>
      <c r="DF105" s="44">
        <f t="shared" ref="DF105:DF107" si="435">+DB105+DD105</f>
        <v>99137969.010000005</v>
      </c>
      <c r="DG105" s="48"/>
      <c r="DH105" s="176"/>
      <c r="DI105" s="190" t="s">
        <v>49</v>
      </c>
      <c r="DJ105" s="46">
        <f t="shared" ref="DJ105:DJ107" si="436">+CZ105</f>
        <v>106828720.95000002</v>
      </c>
      <c r="DK105" s="44">
        <f t="shared" ref="DK105:DK107" si="437">+DF105</f>
        <v>99137969.010000005</v>
      </c>
      <c r="DL105" s="45">
        <f t="shared" ref="DL105:DL107" si="438">+DJ105+DK105</f>
        <v>205966689.96000004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f>+'APR-JUN 2022'!D106+'JAN-MAR 2022'!D106+'JUL-SEP 2021'!D106+'OCT-DEC 2021'!D106</f>
        <v>0</v>
      </c>
      <c r="E106" s="44"/>
      <c r="F106" s="44">
        <f>+'APR-JUN 2022'!F106+'JAN-MAR 2022'!F106+'JUL-SEP 2021'!F106+'OCT-DEC 2021'!F106</f>
        <v>0</v>
      </c>
      <c r="G106" s="44"/>
      <c r="H106" s="44">
        <f t="shared" si="411"/>
        <v>0</v>
      </c>
      <c r="I106" s="45"/>
      <c r="J106" s="43">
        <f>+'APR-JUN 2022'!J106+'JAN-MAR 2022'!J106+'JUL-SEP 2021'!J106+'OCT-DEC 2021'!J106</f>
        <v>0</v>
      </c>
      <c r="K106" s="44"/>
      <c r="L106" s="44">
        <f>+'APR-JUN 2022'!L106+'JAN-MAR 2022'!L106+'JUL-SEP 2021'!L106+'OCT-DEC 2021'!L106</f>
        <v>0</v>
      </c>
      <c r="M106" s="44"/>
      <c r="N106" s="44">
        <f t="shared" si="412"/>
        <v>0</v>
      </c>
      <c r="O106" s="45"/>
      <c r="P106" s="137">
        <f t="shared" si="413"/>
        <v>0</v>
      </c>
      <c r="Q106" s="138">
        <f t="shared" si="414"/>
        <v>0</v>
      </c>
      <c r="R106" s="139">
        <f t="shared" si="415"/>
        <v>0</v>
      </c>
      <c r="S106" s="39"/>
      <c r="T106" s="43">
        <f>+'APR-JUN 2022'!T106+'JAN-MAR 2022'!T106+'JUL-SEP 2021'!T106+'OCT-DEC 2021'!T106</f>
        <v>0</v>
      </c>
      <c r="U106" s="44"/>
      <c r="V106" s="44">
        <f>+'APR-JUN 2022'!V106+'JAN-MAR 2022'!V106+'JUL-SEP 2021'!V106+'OCT-DEC 2021'!V106</f>
        <v>0</v>
      </c>
      <c r="W106" s="44"/>
      <c r="X106" s="44">
        <f t="shared" si="416"/>
        <v>0</v>
      </c>
      <c r="Y106" s="45"/>
      <c r="Z106" s="46">
        <f>+'APR-JUN 2022'!Z106+'JAN-MAR 2022'!Z106+'JUL-SEP 2021'!Z106+'OCT-DEC 2021'!Z106</f>
        <v>0</v>
      </c>
      <c r="AA106" s="44"/>
      <c r="AB106" s="44">
        <f>+'APR-JUN 2022'!AB106+'JAN-MAR 2022'!AB106+'JUL-SEP 2021'!AB106+'OCT-DEC 2021'!AB106</f>
        <v>0</v>
      </c>
      <c r="AC106" s="44"/>
      <c r="AD106" s="44">
        <f t="shared" si="417"/>
        <v>0</v>
      </c>
      <c r="AE106" s="45"/>
      <c r="AF106" s="137">
        <f t="shared" si="418"/>
        <v>0</v>
      </c>
      <c r="AG106" s="138">
        <f t="shared" si="419"/>
        <v>0</v>
      </c>
      <c r="AH106" s="139">
        <f t="shared" si="420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/>
      <c r="AR106" s="44">
        <v>0</v>
      </c>
      <c r="AS106" s="47"/>
      <c r="AT106" s="44">
        <v>0</v>
      </c>
      <c r="AU106" s="45"/>
      <c r="AV106" s="137">
        <f t="shared" si="421"/>
        <v>0</v>
      </c>
      <c r="AW106" s="138">
        <f t="shared" si="422"/>
        <v>0</v>
      </c>
      <c r="AX106" s="139">
        <f t="shared" si="423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7"/>
      <c r="BH106" s="44">
        <v>0</v>
      </c>
      <c r="BI106" s="47"/>
      <c r="BJ106" s="44">
        <v>0</v>
      </c>
      <c r="BK106" s="45"/>
      <c r="BL106" s="137">
        <f t="shared" si="424"/>
        <v>0</v>
      </c>
      <c r="BM106" s="138">
        <f t="shared" si="425"/>
        <v>0</v>
      </c>
      <c r="BN106" s="139">
        <f t="shared" si="426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/>
      <c r="BX106" s="44">
        <v>0</v>
      </c>
      <c r="BY106" s="44"/>
      <c r="BZ106" s="44">
        <v>0</v>
      </c>
      <c r="CA106" s="45"/>
      <c r="CB106" s="137">
        <f t="shared" si="427"/>
        <v>0</v>
      </c>
      <c r="CC106" s="138">
        <f t="shared" si="428"/>
        <v>0</v>
      </c>
      <c r="CD106" s="139">
        <f t="shared" si="429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430"/>
        <v>0</v>
      </c>
      <c r="CS106" s="138">
        <f t="shared" si="431"/>
        <v>0</v>
      </c>
      <c r="CT106" s="139">
        <f t="shared" si="432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439">+CV106+CX106</f>
        <v>0</v>
      </c>
      <c r="DA106" s="48"/>
      <c r="DB106" s="46">
        <f t="shared" si="433"/>
        <v>0</v>
      </c>
      <c r="DC106" s="47"/>
      <c r="DD106" s="44">
        <f t="shared" si="434"/>
        <v>0</v>
      </c>
      <c r="DE106" s="47"/>
      <c r="DF106" s="44">
        <f t="shared" si="435"/>
        <v>0</v>
      </c>
      <c r="DG106" s="48"/>
      <c r="DH106" s="174"/>
      <c r="DI106" s="190" t="s">
        <v>50</v>
      </c>
      <c r="DJ106" s="46">
        <f t="shared" si="436"/>
        <v>0</v>
      </c>
      <c r="DK106" s="44">
        <f t="shared" si="437"/>
        <v>0</v>
      </c>
      <c r="DL106" s="45">
        <f t="shared" si="438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f>+'APR-JUN 2022'!D107+'JAN-MAR 2022'!D107+'JUL-SEP 2021'!D107+'OCT-DEC 2021'!D107</f>
        <v>13111921.640000001</v>
      </c>
      <c r="E107" s="44"/>
      <c r="F107" s="44">
        <f>+'APR-JUN 2022'!F107+'JAN-MAR 2022'!F107+'JUL-SEP 2021'!F107+'OCT-DEC 2021'!F107</f>
        <v>5855882.8300000001</v>
      </c>
      <c r="G107" s="44"/>
      <c r="H107" s="44">
        <f t="shared" si="411"/>
        <v>18967804.469999999</v>
      </c>
      <c r="I107" s="45"/>
      <c r="J107" s="43">
        <f>+'APR-JUN 2022'!J107+'JAN-MAR 2022'!J107+'JUL-SEP 2021'!J107+'OCT-DEC 2021'!J107</f>
        <v>13580148.54000001</v>
      </c>
      <c r="K107" s="44"/>
      <c r="L107" s="44">
        <f>+'APR-JUN 2022'!L107+'JAN-MAR 2022'!L107+'JUL-SEP 2021'!L107+'OCT-DEC 2021'!L107</f>
        <v>26729341.100000013</v>
      </c>
      <c r="M107" s="44"/>
      <c r="N107" s="44">
        <f t="shared" si="412"/>
        <v>40309489.640000023</v>
      </c>
      <c r="O107" s="45"/>
      <c r="P107" s="137">
        <f t="shared" si="413"/>
        <v>26692070.180000011</v>
      </c>
      <c r="Q107" s="138">
        <f t="shared" si="414"/>
        <v>32585223.930000015</v>
      </c>
      <c r="R107" s="139">
        <f t="shared" si="415"/>
        <v>59277294.110000029</v>
      </c>
      <c r="S107" s="39"/>
      <c r="T107" s="43">
        <f>+'APR-JUN 2022'!T107+'JAN-MAR 2022'!T107+'JUL-SEP 2021'!T107+'OCT-DEC 2021'!T107</f>
        <v>5475444.9597857669</v>
      </c>
      <c r="U107" s="44"/>
      <c r="V107" s="44">
        <f>+'APR-JUN 2022'!V107+'JAN-MAR 2022'!V107+'JUL-SEP 2021'!V107+'OCT-DEC 2021'!V107</f>
        <v>1289768.5582588622</v>
      </c>
      <c r="W107" s="44"/>
      <c r="X107" s="44">
        <f t="shared" si="416"/>
        <v>6765213.5180446291</v>
      </c>
      <c r="Y107" s="45"/>
      <c r="Z107" s="46">
        <f>+'APR-JUN 2022'!Z107+'JAN-MAR 2022'!Z107+'JUL-SEP 2021'!Z107+'OCT-DEC 2021'!Z107</f>
        <v>1459007.4317018974</v>
      </c>
      <c r="AA107" s="44"/>
      <c r="AB107" s="44">
        <f>+'APR-JUN 2022'!AB107+'JAN-MAR 2022'!AB107+'JUL-SEP 2021'!AB107+'OCT-DEC 2021'!AB107</f>
        <v>1346546.2829725398</v>
      </c>
      <c r="AC107" s="44"/>
      <c r="AD107" s="44">
        <f t="shared" si="417"/>
        <v>2805553.7146744374</v>
      </c>
      <c r="AE107" s="45"/>
      <c r="AF107" s="137">
        <f t="shared" si="418"/>
        <v>6934452.3914876645</v>
      </c>
      <c r="AG107" s="138">
        <f t="shared" si="419"/>
        <v>2636314.841231402</v>
      </c>
      <c r="AH107" s="139">
        <f t="shared" si="420"/>
        <v>9570767.2327190675</v>
      </c>
      <c r="AI107" s="41"/>
      <c r="AJ107" s="43">
        <v>374685.54500967218</v>
      </c>
      <c r="AK107" s="44"/>
      <c r="AL107" s="44">
        <v>133164.19120466048</v>
      </c>
      <c r="AM107" s="44"/>
      <c r="AN107" s="44">
        <v>507849.73621433263</v>
      </c>
      <c r="AO107" s="45"/>
      <c r="AP107" s="46">
        <v>133164.19120466048</v>
      </c>
      <c r="AQ107" s="44"/>
      <c r="AR107" s="44">
        <v>133164.19120466048</v>
      </c>
      <c r="AS107" s="47"/>
      <c r="AT107" s="44">
        <v>507849.73621433263</v>
      </c>
      <c r="AU107" s="45"/>
      <c r="AV107" s="137">
        <f t="shared" si="421"/>
        <v>507849.73621433263</v>
      </c>
      <c r="AW107" s="138">
        <f t="shared" si="422"/>
        <v>266328.38240932097</v>
      </c>
      <c r="AX107" s="139">
        <f t="shared" si="423"/>
        <v>774178.11862365366</v>
      </c>
      <c r="AY107" s="41"/>
      <c r="AZ107" s="43">
        <v>133164.19120466048</v>
      </c>
      <c r="BA107" s="44"/>
      <c r="BB107" s="44">
        <v>133164.19120466048</v>
      </c>
      <c r="BC107" s="44"/>
      <c r="BD107" s="44">
        <v>507849.73621433263</v>
      </c>
      <c r="BE107" s="45"/>
      <c r="BF107" s="46">
        <v>133164.19120466048</v>
      </c>
      <c r="BG107" s="47"/>
      <c r="BH107" s="44">
        <v>133164.19120466048</v>
      </c>
      <c r="BI107" s="44"/>
      <c r="BJ107" s="44">
        <v>507849.73621433263</v>
      </c>
      <c r="BK107" s="45"/>
      <c r="BL107" s="137">
        <f t="shared" si="424"/>
        <v>266328.38240932097</v>
      </c>
      <c r="BM107" s="138">
        <f t="shared" si="425"/>
        <v>266328.38240932097</v>
      </c>
      <c r="BN107" s="139">
        <f t="shared" si="426"/>
        <v>532656.76481864194</v>
      </c>
      <c r="BO107" s="41"/>
      <c r="BP107" s="43">
        <v>133164.19120466048</v>
      </c>
      <c r="BQ107" s="44"/>
      <c r="BR107" s="44">
        <v>133164.19120466048</v>
      </c>
      <c r="BS107" s="44"/>
      <c r="BT107" s="44">
        <v>507849.73621433263</v>
      </c>
      <c r="BU107" s="45"/>
      <c r="BV107" s="46">
        <v>133164.19120466048</v>
      </c>
      <c r="BW107" s="44"/>
      <c r="BX107" s="44">
        <v>133164.19120466048</v>
      </c>
      <c r="BY107" s="44"/>
      <c r="BZ107" s="44">
        <v>507849.73621433263</v>
      </c>
      <c r="CA107" s="45"/>
      <c r="CB107" s="137">
        <f t="shared" si="427"/>
        <v>266328.38240932097</v>
      </c>
      <c r="CC107" s="138">
        <f t="shared" si="428"/>
        <v>266328.38240932097</v>
      </c>
      <c r="CD107" s="139">
        <f t="shared" si="429"/>
        <v>532656.76481864194</v>
      </c>
      <c r="CE107" s="41"/>
      <c r="CF107" s="43">
        <v>133164.19120466048</v>
      </c>
      <c r="CG107" s="44"/>
      <c r="CH107" s="44">
        <v>133164.19120466048</v>
      </c>
      <c r="CI107" s="44"/>
      <c r="CJ107" s="44">
        <v>507849.73621433263</v>
      </c>
      <c r="CK107" s="45"/>
      <c r="CL107" s="46">
        <v>133164.19120466048</v>
      </c>
      <c r="CM107" s="44"/>
      <c r="CN107" s="44">
        <v>133164.19120466048</v>
      </c>
      <c r="CO107" s="44"/>
      <c r="CP107" s="44">
        <v>507849.73621433263</v>
      </c>
      <c r="CQ107" s="45"/>
      <c r="CR107" s="137">
        <f t="shared" si="430"/>
        <v>266328.38240932097</v>
      </c>
      <c r="CS107" s="138">
        <f t="shared" si="431"/>
        <v>266328.38240932097</v>
      </c>
      <c r="CT107" s="139">
        <f t="shared" si="432"/>
        <v>532656.76481864194</v>
      </c>
      <c r="CU107" s="41"/>
      <c r="CV107" s="46">
        <f>+D107+T107+AJ107+AZ107+BP107+CF107</f>
        <v>19361544.718409419</v>
      </c>
      <c r="CW107" s="44"/>
      <c r="CX107" s="47">
        <f>+F107+V107+AL107+BB107+BR107+CH107</f>
        <v>7678308.1530775046</v>
      </c>
      <c r="CY107" s="47"/>
      <c r="CZ107" s="44">
        <f t="shared" si="439"/>
        <v>27039852.871486925</v>
      </c>
      <c r="DA107" s="48"/>
      <c r="DB107" s="46">
        <f t="shared" si="433"/>
        <v>15571812.736520546</v>
      </c>
      <c r="DC107" s="47"/>
      <c r="DD107" s="44">
        <f t="shared" si="434"/>
        <v>28608544.147791192</v>
      </c>
      <c r="DE107" s="47"/>
      <c r="DF107" s="44">
        <f t="shared" si="435"/>
        <v>44180356.884311736</v>
      </c>
      <c r="DG107" s="48"/>
      <c r="DH107" s="174"/>
      <c r="DI107" s="190" t="s">
        <v>48</v>
      </c>
      <c r="DJ107" s="46">
        <f t="shared" si="436"/>
        <v>27039852.871486925</v>
      </c>
      <c r="DK107" s="44">
        <f t="shared" si="437"/>
        <v>44180356.884311736</v>
      </c>
      <c r="DL107" s="45">
        <f t="shared" si="438"/>
        <v>71220209.755798668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87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281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281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87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281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281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>
        <f t="shared" ref="CR109:CT109" si="440">+CR102</f>
        <v>12687145.243372679</v>
      </c>
      <c r="CS109" s="152">
        <f t="shared" si="440"/>
        <v>1444751.22036466</v>
      </c>
      <c r="CT109" s="153">
        <f t="shared" si="440"/>
        <v>14131896.463737488</v>
      </c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  <c r="DN109" s="67"/>
    </row>
    <row r="110" spans="1:119" s="60" customFormat="1" ht="15.6" x14ac:dyDescent="0.3">
      <c r="A110" s="49">
        <v>90</v>
      </c>
      <c r="B110" s="49" t="s">
        <v>10</v>
      </c>
      <c r="C110" s="42"/>
      <c r="D110" s="299">
        <f>+'APR-JUN 2022'!D110</f>
        <v>0</v>
      </c>
      <c r="E110" s="245"/>
      <c r="F110" s="300">
        <f>+'APR-JUN 2022'!F110</f>
        <v>0</v>
      </c>
      <c r="G110" s="44"/>
      <c r="H110" s="92">
        <f>+D110+F110</f>
        <v>0</v>
      </c>
      <c r="I110" s="45"/>
      <c r="J110" s="299">
        <f>+'APR-JUN 2022'!J110</f>
        <v>0</v>
      </c>
      <c r="K110" s="245"/>
      <c r="L110" s="300">
        <f>+'APR-JUN 2022'!L110</f>
        <v>0</v>
      </c>
      <c r="M110" s="44"/>
      <c r="N110" s="92">
        <f t="shared" ref="N110" si="441">+J110+L110</f>
        <v>0</v>
      </c>
      <c r="O110" s="45"/>
      <c r="P110" s="154">
        <f>+D110+J110</f>
        <v>0</v>
      </c>
      <c r="Q110" s="155">
        <f t="shared" ref="Q110" si="442">+F110+L110</f>
        <v>0</v>
      </c>
      <c r="R110" s="156">
        <f t="shared" ref="R110" si="443">+P110+Q110</f>
        <v>0</v>
      </c>
      <c r="S110" s="39"/>
      <c r="T110" s="91">
        <f>+'JAN-MAR 2022'!T110</f>
        <v>0</v>
      </c>
      <c r="U110" s="44"/>
      <c r="V110" s="92">
        <f>+'JAN-MAR 2022'!V110</f>
        <v>0</v>
      </c>
      <c r="W110" s="44"/>
      <c r="X110" s="92">
        <f>+T110+V110</f>
        <v>0</v>
      </c>
      <c r="Y110" s="45"/>
      <c r="Z110" s="92">
        <f>+'JAN-MAR 2022'!Z110</f>
        <v>0</v>
      </c>
      <c r="AA110" s="92"/>
      <c r="AB110" s="237">
        <f>+'JAN-MAR 2022'!AB110</f>
        <v>0</v>
      </c>
      <c r="AC110" s="92"/>
      <c r="AD110" s="92">
        <f>+Z110+AB110</f>
        <v>0</v>
      </c>
      <c r="AE110" s="45"/>
      <c r="AF110" s="154">
        <f t="shared" ref="AF110" si="444">+T110+Z110</f>
        <v>0</v>
      </c>
      <c r="AG110" s="155">
        <f t="shared" ref="AG110" si="445">+V110+AB110</f>
        <v>0</v>
      </c>
      <c r="AH110" s="156">
        <f t="shared" ref="AH110:AH111" si="446">+AF110+AG110</f>
        <v>0</v>
      </c>
      <c r="AI110" s="41"/>
      <c r="AJ110" s="91">
        <f>+'OCT-DEC 2021'!AJ110</f>
        <v>0</v>
      </c>
      <c r="AK110" s="44"/>
      <c r="AL110" s="92">
        <f>+'OCT-DEC 2021'!AL110</f>
        <v>0</v>
      </c>
      <c r="AM110" s="44"/>
      <c r="AN110" s="92">
        <f>+AJ110+AL110</f>
        <v>0</v>
      </c>
      <c r="AO110" s="45"/>
      <c r="AP110" s="92">
        <f>+'OCT-DEC 2021'!AP110</f>
        <v>0</v>
      </c>
      <c r="AQ110" s="92"/>
      <c r="AR110" s="92">
        <f>+'OCT-DEC 2021'!AR110</f>
        <v>0</v>
      </c>
      <c r="AS110" s="47"/>
      <c r="AT110" s="92">
        <f>+AP110+AR110</f>
        <v>0</v>
      </c>
      <c r="AU110" s="45"/>
      <c r="AV110" s="154">
        <f t="shared" ref="AV110" si="447">+AJ110+AP110</f>
        <v>0</v>
      </c>
      <c r="AW110" s="155">
        <f t="shared" ref="AW110" si="448">+AL110+AR110</f>
        <v>0</v>
      </c>
      <c r="AX110" s="156">
        <f t="shared" ref="AX110:AX111" si="449">+AV110+AW110</f>
        <v>0</v>
      </c>
      <c r="AY110" s="41"/>
      <c r="AZ110" s="91">
        <f>+'OCT-DEC 2021'!AZ110</f>
        <v>0</v>
      </c>
      <c r="BA110" s="44"/>
      <c r="BB110" s="92">
        <f>+'OCT-DEC 2021'!BB110</f>
        <v>0</v>
      </c>
      <c r="BC110" s="44"/>
      <c r="BD110" s="92">
        <f>+AZ110+BB110</f>
        <v>0</v>
      </c>
      <c r="BE110" s="45"/>
      <c r="BF110" s="92">
        <f>+'OCT-DEC 2021'!BF110</f>
        <v>0</v>
      </c>
      <c r="BG110" s="47"/>
      <c r="BH110" s="92">
        <f>+'OCT-DEC 2021'!BH110</f>
        <v>0</v>
      </c>
      <c r="BI110" s="92"/>
      <c r="BJ110" s="92">
        <f>+BF110+BH110</f>
        <v>0</v>
      </c>
      <c r="BK110" s="45"/>
      <c r="BL110" s="154">
        <f t="shared" ref="BL110:BL111" si="450">+AZ110+BF110</f>
        <v>0</v>
      </c>
      <c r="BM110" s="155">
        <f t="shared" ref="BM110:BM111" si="451">+BB110+BH110</f>
        <v>0</v>
      </c>
      <c r="BN110" s="156">
        <f t="shared" ref="BN110:BN111" si="452">+BL110+BM110</f>
        <v>0</v>
      </c>
      <c r="BO110" s="41"/>
      <c r="BP110" s="91">
        <f>+'OCT-DEC 2021'!BP110</f>
        <v>0</v>
      </c>
      <c r="BQ110" s="44"/>
      <c r="BR110" s="92">
        <f>+'OCT-DEC 2021'!BR110</f>
        <v>0</v>
      </c>
      <c r="BS110" s="44"/>
      <c r="BT110" s="92">
        <f>+BP110+BR110</f>
        <v>0</v>
      </c>
      <c r="BU110" s="45"/>
      <c r="BV110" s="240">
        <f>+'OCT-DEC 2021'!BV110</f>
        <v>0</v>
      </c>
      <c r="BW110" s="237"/>
      <c r="BX110" s="237">
        <f>+'OCT-DEC 2021'!BX110</f>
        <v>0</v>
      </c>
      <c r="BY110" s="237"/>
      <c r="BZ110" s="237">
        <f>+BV110+BX110</f>
        <v>0</v>
      </c>
      <c r="CA110" s="45"/>
      <c r="CB110" s="154">
        <f t="shared" ref="CB110" si="453">+BP110+BV110</f>
        <v>0</v>
      </c>
      <c r="CC110" s="155">
        <f t="shared" ref="CC110" si="454">+BR110+BX110</f>
        <v>0</v>
      </c>
      <c r="CD110" s="156">
        <f t="shared" ref="CD110" si="455">+CB110+CC110</f>
        <v>0</v>
      </c>
      <c r="CE110" s="41"/>
      <c r="CF110" s="91">
        <f>+'OCT-DEC 2021'!CF110</f>
        <v>0</v>
      </c>
      <c r="CG110" s="44"/>
      <c r="CH110" s="92">
        <f>+'OCT-DEC 2021'!CH110</f>
        <v>0</v>
      </c>
      <c r="CI110" s="44"/>
      <c r="CJ110" s="92">
        <f>+CF110+CH110</f>
        <v>0</v>
      </c>
      <c r="CK110" s="45"/>
      <c r="CL110" s="92">
        <f>+'OCT-DEC 2021'!CL110</f>
        <v>0</v>
      </c>
      <c r="CM110" s="92"/>
      <c r="CN110" s="92">
        <f>+'OCT-DEC 2021'!CN110</f>
        <v>0</v>
      </c>
      <c r="CO110" s="92"/>
      <c r="CP110" s="92">
        <f>+CL110+CN110</f>
        <v>0</v>
      </c>
      <c r="CQ110" s="45"/>
      <c r="CR110" s="154">
        <f t="shared" ref="CR110" si="456">+CF110+CL110</f>
        <v>0</v>
      </c>
      <c r="CS110" s="155">
        <f t="shared" ref="CS110" si="457">+CH110+CN110</f>
        <v>0</v>
      </c>
      <c r="CT110" s="156">
        <f t="shared" ref="CT110" si="458">+CR110+CS110</f>
        <v>0</v>
      </c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459">+CV110+CX110</f>
        <v>0</v>
      </c>
      <c r="DA110" s="94"/>
      <c r="DB110" s="93">
        <f t="shared" ref="DB110:DB111" si="460">+J110+Z110+AP110+BF110+BV110+CL110</f>
        <v>0</v>
      </c>
      <c r="DC110" s="92"/>
      <c r="DD110" s="92">
        <f t="shared" ref="DD110:DD111" si="461">+L110+AB110+AR110+BH110+BX110+CN110</f>
        <v>0</v>
      </c>
      <c r="DE110" s="92"/>
      <c r="DF110" s="92">
        <f t="shared" ref="DF110:DF111" si="462">+DB110+DD110</f>
        <v>0</v>
      </c>
      <c r="DG110" s="94"/>
      <c r="DH110" s="179"/>
      <c r="DI110" s="188" t="s">
        <v>10</v>
      </c>
      <c r="DJ110" s="93">
        <f t="shared" ref="DJ110:DJ111" si="463">+CZ110</f>
        <v>0</v>
      </c>
      <c r="DK110" s="92">
        <f t="shared" ref="DK110:DK111" si="464">+DF110</f>
        <v>0</v>
      </c>
      <c r="DL110" s="95">
        <f t="shared" ref="DL110:DL111" si="465">+DJ110+DK110</f>
        <v>0</v>
      </c>
      <c r="DM110"/>
      <c r="DN110" s="305"/>
    </row>
    <row r="111" spans="1:119" s="60" customFormat="1" ht="15.6" x14ac:dyDescent="0.3">
      <c r="A111" s="49">
        <v>91</v>
      </c>
      <c r="B111" s="49" t="s">
        <v>11</v>
      </c>
      <c r="C111" s="42"/>
      <c r="D111" s="265">
        <f>+'APR-JUN 2022'!D111+'JAN-MAR 2022'!D111+'JUL-SEP 2021'!D111+'OCT-DEC 2021'!D111</f>
        <v>105592</v>
      </c>
      <c r="E111" s="245"/>
      <c r="F111" s="237">
        <f>+'APR-JUN 2022'!F111+'JAN-MAR 2022'!F111+'JUL-SEP 2021'!F111+'OCT-DEC 2021'!F111</f>
        <v>23098</v>
      </c>
      <c r="G111" s="44"/>
      <c r="H111" s="92">
        <f>+D111+F111</f>
        <v>128690</v>
      </c>
      <c r="I111" s="45"/>
      <c r="J111" s="265">
        <f>+'APR-JUN 2022'!J111+'JAN-MAR 2022'!J111+'JUL-SEP 2021'!J111+'OCT-DEC 2021'!J111</f>
        <v>305713</v>
      </c>
      <c r="K111" s="245"/>
      <c r="L111" s="237">
        <f>+'APR-JUN 2022'!L111+'JAN-MAR 2022'!L111+'JUL-SEP 2021'!L111+'OCT-DEC 2021'!L111</f>
        <v>263264</v>
      </c>
      <c r="M111" s="44"/>
      <c r="N111" s="92">
        <f t="shared" ref="N111" si="466">+J111+L111</f>
        <v>568977</v>
      </c>
      <c r="O111" s="45"/>
      <c r="P111" s="154">
        <f>+D111+J111</f>
        <v>411305</v>
      </c>
      <c r="Q111" s="155">
        <f>+F111+L111</f>
        <v>286362</v>
      </c>
      <c r="R111" s="156">
        <f>+P111+Q111</f>
        <v>697667</v>
      </c>
      <c r="S111" s="39"/>
      <c r="T111" s="91">
        <f>+'APR-JUN 2022'!T111+'JAN-MAR 2022'!T111+'JUL-SEP 2021'!T111+'OCT-DEC 2021'!T111</f>
        <v>189459</v>
      </c>
      <c r="U111" s="44"/>
      <c r="V111" s="92">
        <f>+'APR-JUN 2022'!V111+'JAN-MAR 2022'!V111+'JUL-SEP 2021'!V111+'OCT-DEC 2021'!V111</f>
        <v>45875</v>
      </c>
      <c r="W111" s="44"/>
      <c r="X111" s="92">
        <f>+T111+V111</f>
        <v>235334</v>
      </c>
      <c r="Y111" s="45"/>
      <c r="Z111" s="92">
        <f>+'APR-JUN 2022'!Z111+'JAN-MAR 2022'!Z111+'JUL-SEP 2021'!Z111+'OCT-DEC 2021'!Z111</f>
        <v>947390</v>
      </c>
      <c r="AA111" s="92"/>
      <c r="AB111" s="237">
        <f>+'APR-JUN 2022'!AB111+'JAN-MAR 2022'!AB111+'JUL-SEP 2021'!AB111+'OCT-DEC 2021'!AB111</f>
        <v>360384</v>
      </c>
      <c r="AC111" s="92"/>
      <c r="AD111" s="92">
        <f>+Z111+AB111</f>
        <v>1307774</v>
      </c>
      <c r="AE111" s="45"/>
      <c r="AF111" s="154">
        <f>+T111+Z111</f>
        <v>1136849</v>
      </c>
      <c r="AG111" s="155">
        <f>+V111+AB111</f>
        <v>406259</v>
      </c>
      <c r="AH111" s="156">
        <f t="shared" si="446"/>
        <v>1543108</v>
      </c>
      <c r="AI111" s="41"/>
      <c r="AJ111" s="91">
        <f>+'APR-JUN 2022'!AJ111+'JAN-MAR 2022'!AJ111+'OCT-DEC 2021'!AJ111+'JUL-SEP 2021'!AJ111</f>
        <v>63040</v>
      </c>
      <c r="AK111" s="44"/>
      <c r="AL111" s="92">
        <f>+'APR-JUN 2022'!AL111+'JAN-MAR 2022'!AL111+'OCT-DEC 2021'!AL111+'JUL-SEP 2021'!AL111</f>
        <v>17366</v>
      </c>
      <c r="AM111" s="44"/>
      <c r="AN111" s="92">
        <f>+AJ111+AL111</f>
        <v>80406</v>
      </c>
      <c r="AO111" s="45"/>
      <c r="AP111" s="92">
        <f>+'APR-JUN 2022'!AP111+'JAN-MAR 2022'!AP111+'OCT-DEC 2021'!AP111+'JUL-SEP 2021'!AP111</f>
        <v>141438</v>
      </c>
      <c r="AQ111" s="92"/>
      <c r="AR111" s="92">
        <f>+'APR-JUN 2022'!AR111+'JAN-MAR 2022'!AR111+'OCT-DEC 2021'!AR111+'JUL-SEP 2021'!AR111</f>
        <v>137759</v>
      </c>
      <c r="AS111" s="47"/>
      <c r="AT111" s="92">
        <f>+AP111+AR111</f>
        <v>279197</v>
      </c>
      <c r="AU111" s="45"/>
      <c r="AV111" s="154">
        <f>+AJ111+AP111</f>
        <v>204478</v>
      </c>
      <c r="AW111" s="155">
        <f>+AL111+AR111</f>
        <v>155125</v>
      </c>
      <c r="AX111" s="156">
        <f t="shared" si="449"/>
        <v>359603</v>
      </c>
      <c r="AY111" s="41"/>
      <c r="AZ111" s="91">
        <f>+'APR-JUN 2022'!AZ111+'JAN-MAR 2022'!AZ111+'OCT-DEC 2021'!AZ111+'JUL-SEP 2021'!AZ111</f>
        <v>109736</v>
      </c>
      <c r="BA111" s="44"/>
      <c r="BB111" s="92">
        <f>+'APR-JUN 2022'!BB111+'JAN-MAR 2022'!BB111+'OCT-DEC 2021'!BB111+'JUL-SEP 2021'!BB111</f>
        <v>26353</v>
      </c>
      <c r="BC111" s="44"/>
      <c r="BD111" s="92">
        <f>+AZ111+BB111</f>
        <v>136089</v>
      </c>
      <c r="BE111" s="45"/>
      <c r="BF111" s="92">
        <f>+'APR-JUN 2022'!BF111+'JAN-MAR 2022'!BF111+'OCT-DEC 2021'!BF111+'JUL-SEP 2021'!BF111</f>
        <v>580034</v>
      </c>
      <c r="BG111" s="47"/>
      <c r="BH111" s="92">
        <f>+'APR-JUN 2022'!BH111+'JAN-MAR 2022'!BH111+'OCT-DEC 2021'!BH111+'JUL-SEP 2021'!BH111</f>
        <v>266603</v>
      </c>
      <c r="BI111" s="92"/>
      <c r="BJ111" s="92">
        <f>+BF111+BH111</f>
        <v>846637</v>
      </c>
      <c r="BK111" s="45"/>
      <c r="BL111" s="154">
        <f t="shared" si="450"/>
        <v>689770</v>
      </c>
      <c r="BM111" s="155">
        <f t="shared" si="451"/>
        <v>292956</v>
      </c>
      <c r="BN111" s="156">
        <f t="shared" si="452"/>
        <v>982726</v>
      </c>
      <c r="BO111" s="41"/>
      <c r="BP111" s="91">
        <f>+'APR-JUN 2022'!BP111+'JAN-MAR 2022'!BP111+'OCT-DEC 2021'!BP111+'JUL-SEP 2021'!BP111</f>
        <v>86732</v>
      </c>
      <c r="BQ111" s="44"/>
      <c r="BR111" s="92">
        <f>+'APR-JUN 2022'!BR111+'JAN-MAR 2022'!BR111+'OCT-DEC 2021'!BR111+'JUL-SEP 2021'!BR111</f>
        <v>16136</v>
      </c>
      <c r="BS111" s="44"/>
      <c r="BT111" s="92">
        <f>+BP111+BR111</f>
        <v>102868</v>
      </c>
      <c r="BU111" s="45"/>
      <c r="BV111" s="240">
        <f>+'APR-JUN 2022'!BV111+'JAN-MAR 2022'!BV111+'OCT-DEC 2021'!BV111+'JUL-SEP 2021'!BV111</f>
        <v>268355</v>
      </c>
      <c r="BW111" s="237"/>
      <c r="BX111" s="237">
        <f>+'APR-JUN 2022'!BX111+'JAN-MAR 2022'!BX111+'OCT-DEC 2021'!BX111+'JUL-SEP 2021'!BX111</f>
        <v>170232</v>
      </c>
      <c r="BY111" s="237"/>
      <c r="BZ111" s="237">
        <f>+BV111+BX111</f>
        <v>438587</v>
      </c>
      <c r="CA111" s="45"/>
      <c r="CB111" s="154">
        <f>+BP111+BV111</f>
        <v>355087</v>
      </c>
      <c r="CC111" s="155">
        <f>+BR111+BX111</f>
        <v>186368</v>
      </c>
      <c r="CD111" s="156">
        <f>+CB111+CC111</f>
        <v>541455</v>
      </c>
      <c r="CE111" s="41"/>
      <c r="CF111" s="91">
        <f>+'APR-JUN 2022'!CF111+'JAN-MAR 2022'!CF111+'OCT-DEC 2021'!CF111+'JUL-SEP 2021'!CF111</f>
        <v>125238</v>
      </c>
      <c r="CG111" s="44"/>
      <c r="CH111" s="92">
        <f>+'APR-JUN 2022'!CH111+'JAN-MAR 2022'!CH111+'OCT-DEC 2021'!CH111+'JUL-SEP 2021'!CH111</f>
        <v>21607</v>
      </c>
      <c r="CI111" s="44"/>
      <c r="CJ111" s="92">
        <f>+CF111+CH111</f>
        <v>146845</v>
      </c>
      <c r="CK111" s="45"/>
      <c r="CL111" s="92">
        <f>+'APR-JUN 2022'!CL111+'JAN-MAR 2022'!CL111+'OCT-DEC 2021'!CL111+'JUL-SEP 2021'!CL111</f>
        <v>536641</v>
      </c>
      <c r="CM111" s="92"/>
      <c r="CN111" s="92">
        <f>+'APR-JUN 2022'!CN111+'JAN-MAR 2022'!CN111+'OCT-DEC 2021'!CN111+'JUL-SEP 2021'!CN111</f>
        <v>321213</v>
      </c>
      <c r="CO111" s="92"/>
      <c r="CP111" s="92">
        <f>+CL111+CN111</f>
        <v>857854</v>
      </c>
      <c r="CQ111" s="45"/>
      <c r="CR111" s="154">
        <f>+CF111+CL111</f>
        <v>661879</v>
      </c>
      <c r="CS111" s="155">
        <f>+CH111+CN111</f>
        <v>342820</v>
      </c>
      <c r="CT111" s="156">
        <f>+CR111+CS111</f>
        <v>1004699</v>
      </c>
      <c r="CU111" s="41"/>
      <c r="CV111" s="93">
        <f>+D111+T111+AJ111+AZ111+BP111+CF111</f>
        <v>679797</v>
      </c>
      <c r="CW111" s="92"/>
      <c r="CX111" s="92">
        <f>+F111+V111+AL111+BB111+BR111+CH111</f>
        <v>150435</v>
      </c>
      <c r="CY111" s="92"/>
      <c r="CZ111" s="92">
        <f t="shared" si="459"/>
        <v>830232</v>
      </c>
      <c r="DA111" s="94"/>
      <c r="DB111" s="93">
        <f t="shared" si="460"/>
        <v>2779571</v>
      </c>
      <c r="DC111" s="92"/>
      <c r="DD111" s="92">
        <f t="shared" si="461"/>
        <v>1519455</v>
      </c>
      <c r="DE111" s="92"/>
      <c r="DF111" s="92">
        <f t="shared" si="462"/>
        <v>4299026</v>
      </c>
      <c r="DG111" s="94"/>
      <c r="DH111" s="179"/>
      <c r="DI111" s="188" t="s">
        <v>11</v>
      </c>
      <c r="DJ111" s="93">
        <f t="shared" si="463"/>
        <v>830232</v>
      </c>
      <c r="DK111" s="92">
        <f t="shared" si="464"/>
        <v>4299026</v>
      </c>
      <c r="DL111" s="95">
        <f t="shared" si="465"/>
        <v>5129258</v>
      </c>
      <c r="DM111"/>
      <c r="DN111" s="306">
        <f>+'APR-JUN 2022'!DL111+'JAN-MAR 2022'!DL111+'OCT-DEC 2021'!DL111+'JUL-SEP 2021'!DL111</f>
        <v>5129258</v>
      </c>
    </row>
    <row r="112" spans="1:119" s="60" customFormat="1" ht="15.6" x14ac:dyDescent="0.3">
      <c r="A112" s="49">
        <v>92</v>
      </c>
      <c r="B112" s="49" t="s">
        <v>12</v>
      </c>
      <c r="C112" s="42"/>
      <c r="D112" s="96">
        <f>+D10/D111</f>
        <v>2073.4063766194408</v>
      </c>
      <c r="E112" s="279"/>
      <c r="F112" s="98">
        <f>+F10/F111</f>
        <v>2212.4666434323308</v>
      </c>
      <c r="G112" s="98"/>
      <c r="H112" s="98">
        <f>+H10/H111</f>
        <v>2098.3656900303054</v>
      </c>
      <c r="I112" s="99"/>
      <c r="J112" s="96">
        <v>357.47833805140641</v>
      </c>
      <c r="K112" s="279"/>
      <c r="L112" s="98">
        <v>531.67739648668123</v>
      </c>
      <c r="M112" s="98"/>
      <c r="N112" s="98">
        <v>435.4313260683536</v>
      </c>
      <c r="O112" s="99"/>
      <c r="P112" s="157">
        <f>+P10/P111</f>
        <v>781.76746409598695</v>
      </c>
      <c r="Q112" s="158">
        <f>+Q10/Q111</f>
        <v>767.90110674600658</v>
      </c>
      <c r="R112" s="159">
        <f>+R10/R111</f>
        <v>776.07592669568692</v>
      </c>
      <c r="S112" s="39"/>
      <c r="T112" s="96">
        <f>+T10/T111</f>
        <v>2080.8082936677606</v>
      </c>
      <c r="U112" s="97"/>
      <c r="V112" s="98">
        <f>+V10/V111</f>
        <v>1884.9795487738425</v>
      </c>
      <c r="W112" s="98"/>
      <c r="X112" s="98">
        <f>+X10/X111</f>
        <v>2042.6342785572856</v>
      </c>
      <c r="Y112" s="99"/>
      <c r="Z112" s="100">
        <f>+Z10/Z111</f>
        <v>231.54525136427455</v>
      </c>
      <c r="AA112" s="98"/>
      <c r="AB112" s="98">
        <f>+AB10/AB111</f>
        <v>489.50036946701306</v>
      </c>
      <c r="AC112" s="98"/>
      <c r="AD112" s="98">
        <f>+AD10/AD111</f>
        <v>302.63008504527545</v>
      </c>
      <c r="AE112" s="101"/>
      <c r="AF112" s="157">
        <f>+AF10/AF111</f>
        <v>539.73000301711158</v>
      </c>
      <c r="AG112" s="158">
        <f>+AG10/AG111</f>
        <v>647.07868121075478</v>
      </c>
      <c r="AH112" s="159">
        <f>+AH10/AH111</f>
        <v>567.99203435534025</v>
      </c>
      <c r="AI112" s="41"/>
      <c r="AJ112" s="96">
        <f>+AJ10/AJ111</f>
        <v>2049.6738896716242</v>
      </c>
      <c r="AK112" s="97"/>
      <c r="AL112" s="98">
        <f>+AL10/AL111</f>
        <v>2101.5978762273612</v>
      </c>
      <c r="AM112" s="98"/>
      <c r="AN112" s="98">
        <f>+AN10/AN111</f>
        <v>2060.8883755374422</v>
      </c>
      <c r="AO112" s="99"/>
      <c r="AP112" s="100">
        <f>+AP10/AP111</f>
        <v>305.621099169893</v>
      </c>
      <c r="AQ112" s="98"/>
      <c r="AR112" s="98">
        <f>+AR10/AR111</f>
        <v>637.17693517044427</v>
      </c>
      <c r="AS112" s="98"/>
      <c r="AT112" s="98">
        <f>+AT10/AT111</f>
        <v>469.21454899779206</v>
      </c>
      <c r="AU112" s="101"/>
      <c r="AV112" s="157">
        <f>+AV10/AV111</f>
        <v>843.30773496068298</v>
      </c>
      <c r="AW112" s="158">
        <f>+AW10/AW111</f>
        <v>801.11655845743485</v>
      </c>
      <c r="AX112" s="159">
        <f>+AX10/AX111</f>
        <v>825.1073688484247</v>
      </c>
      <c r="AY112" s="41"/>
      <c r="AZ112" s="96">
        <f>+AZ10/AZ111</f>
        <v>2176.0594345241307</v>
      </c>
      <c r="BA112" s="97"/>
      <c r="BB112" s="98">
        <f>+BB10/BB111</f>
        <v>1820.8393884210452</v>
      </c>
      <c r="BC112" s="98"/>
      <c r="BD112" s="98">
        <f>+BD10/BD111</f>
        <v>2107.2727296842495</v>
      </c>
      <c r="BE112" s="99"/>
      <c r="BF112" s="100">
        <f>+BF10/BF111</f>
        <v>312.32685839256322</v>
      </c>
      <c r="BG112" s="98"/>
      <c r="BH112" s="98">
        <f>+BH10/BH111</f>
        <v>554.02790797225839</v>
      </c>
      <c r="BI112" s="98"/>
      <c r="BJ112" s="98">
        <f>+BJ10/BJ111</f>
        <v>388.43766493786597</v>
      </c>
      <c r="BK112" s="101"/>
      <c r="BL112" s="157">
        <f>+BL10/BL111</f>
        <v>608.82939978226364</v>
      </c>
      <c r="BM112" s="158">
        <f>+BM10/BM111</f>
        <v>667.98455314855414</v>
      </c>
      <c r="BN112" s="159">
        <f>+BN10/BN111</f>
        <v>626.46387481352872</v>
      </c>
      <c r="BO112" s="41"/>
      <c r="BP112" s="96">
        <f>+BP10/BP111</f>
        <v>1900.4018965318442</v>
      </c>
      <c r="BQ112" s="97"/>
      <c r="BR112" s="98">
        <f>+BR10/BR111</f>
        <v>1934.3511861675718</v>
      </c>
      <c r="BS112" s="98"/>
      <c r="BT112" s="98">
        <f>+BT10/BT111</f>
        <v>1905.7272235291816</v>
      </c>
      <c r="BU112" s="99"/>
      <c r="BV112" s="100">
        <f>+BV10/BV111</f>
        <v>234.28450641873664</v>
      </c>
      <c r="BW112" s="98"/>
      <c r="BX112" s="98">
        <f>+BX10/BX111</f>
        <v>508.38957916255401</v>
      </c>
      <c r="BY112" s="98"/>
      <c r="BZ112" s="98">
        <f>+BZ10/BZ111</f>
        <v>340.67492552218823</v>
      </c>
      <c r="CA112" s="101"/>
      <c r="CB112" s="157">
        <f>+CB10/CB111</f>
        <v>641.2430644039348</v>
      </c>
      <c r="CC112" s="158">
        <f>+CC10/CC111</f>
        <v>631.85131342290435</v>
      </c>
      <c r="CD112" s="159">
        <f>+CD10/CD111</f>
        <v>638.01043778337964</v>
      </c>
      <c r="CE112" s="41"/>
      <c r="CF112" s="96">
        <f>+CF10/CF111</f>
        <v>2034.1826619682604</v>
      </c>
      <c r="CG112" s="279"/>
      <c r="CH112" s="98">
        <f>+CH10/CH111</f>
        <v>1979.1227435747028</v>
      </c>
      <c r="CI112" s="98"/>
      <c r="CJ112" s="98">
        <f>+CJ10/CJ111</f>
        <v>2026.0810605740721</v>
      </c>
      <c r="CK112" s="99"/>
      <c r="CL112" s="100">
        <f>+CL10/CL111</f>
        <v>305.38106201342424</v>
      </c>
      <c r="CM112" s="98"/>
      <c r="CN112" s="98">
        <f>+CN10/CN111</f>
        <v>373.59691422842167</v>
      </c>
      <c r="CO112" s="98"/>
      <c r="CP112" s="98">
        <f>+CP10/CP111</f>
        <v>330.92365846635909</v>
      </c>
      <c r="CQ112" s="101"/>
      <c r="CR112" s="157">
        <f>+CR10/CR111</f>
        <v>632.49773254556646</v>
      </c>
      <c r="CS112" s="158">
        <f>+CS10/CS111</f>
        <v>474.78878341541508</v>
      </c>
      <c r="CT112" s="159">
        <f>+CT10/CT111</f>
        <v>578.68481749260184</v>
      </c>
      <c r="CU112" s="41"/>
      <c r="CV112" s="100">
        <f>+CV10/CV111</f>
        <v>2060.5402940163322</v>
      </c>
      <c r="CW112" s="98"/>
      <c r="CX112" s="98">
        <f>+CX10/CX111</f>
        <v>1967.8500103835058</v>
      </c>
      <c r="CY112" s="97"/>
      <c r="CZ112" s="98">
        <f>+CZ10/CZ111</f>
        <v>2043.7451538406895</v>
      </c>
      <c r="DA112" s="101"/>
      <c r="DB112" s="100">
        <f>+DB10/DB111</f>
        <v>278.14056471851575</v>
      </c>
      <c r="DC112" s="97"/>
      <c r="DD112" s="98">
        <f>+DD10/DD111</f>
        <v>518.10219029936866</v>
      </c>
      <c r="DE112" s="98"/>
      <c r="DF112" s="98">
        <f>+DF10/DF111</f>
        <v>362.95300637319627</v>
      </c>
      <c r="DG112" s="101"/>
      <c r="DH112" s="180"/>
      <c r="DI112" s="188" t="s">
        <v>12</v>
      </c>
      <c r="DJ112" s="100">
        <f>+DJ10/DJ111</f>
        <v>2043.7451538406895</v>
      </c>
      <c r="DK112" s="98">
        <f t="shared" ref="DK112:DL112" si="467">+DK10/DK111</f>
        <v>362.95300637319627</v>
      </c>
      <c r="DL112" s="99">
        <f t="shared" si="467"/>
        <v>635.00939857967751</v>
      </c>
      <c r="DM112"/>
    </row>
    <row r="113" spans="1:118" s="60" customFormat="1" ht="15.6" x14ac:dyDescent="0.3">
      <c r="A113" s="49"/>
      <c r="B113" s="49"/>
      <c r="C113" s="42"/>
      <c r="D113" s="43"/>
      <c r="E113" s="245"/>
      <c r="F113" s="44"/>
      <c r="G113" s="44"/>
      <c r="H113" s="44"/>
      <c r="I113" s="45"/>
      <c r="J113" s="43"/>
      <c r="K113" s="245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7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7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8" s="60" customFormat="1" ht="15.6" x14ac:dyDescent="0.3">
      <c r="A114" s="49"/>
      <c r="B114" s="102" t="s">
        <v>95</v>
      </c>
      <c r="C114" s="42"/>
      <c r="D114" s="266">
        <f>+D102</f>
        <v>10168834.859999985</v>
      </c>
      <c r="E114" s="245"/>
      <c r="F114" s="270">
        <f>+F102</f>
        <v>3315173.3799999803</v>
      </c>
      <c r="G114" s="271"/>
      <c r="H114" s="270">
        <f>+H102</f>
        <v>13484008.23999995</v>
      </c>
      <c r="I114" s="45"/>
      <c r="J114" s="266">
        <f>+J102</f>
        <v>5653366.4199999869</v>
      </c>
      <c r="K114" s="245"/>
      <c r="L114" s="270">
        <f>+L102</f>
        <v>8035534.1699999571</v>
      </c>
      <c r="M114" s="271"/>
      <c r="N114" s="270">
        <f>+N102</f>
        <v>13688900.589999974</v>
      </c>
      <c r="O114" s="45"/>
      <c r="P114" s="137">
        <f t="shared" ref="P114:R114" si="468">+P102</f>
        <v>15822201.279999912</v>
      </c>
      <c r="Q114" s="161">
        <f t="shared" si="468"/>
        <v>11350707.549999982</v>
      </c>
      <c r="R114" s="162">
        <f t="shared" si="468"/>
        <v>27172908.829999804</v>
      </c>
      <c r="S114" s="39"/>
      <c r="T114" s="91">
        <f>+T102</f>
        <v>59430229.800880611</v>
      </c>
      <c r="U114" s="44"/>
      <c r="V114" s="92">
        <f>+V102</f>
        <v>3397766.2338893265</v>
      </c>
      <c r="W114" s="44"/>
      <c r="X114" s="92">
        <f>+X102</f>
        <v>62827996.034769893</v>
      </c>
      <c r="Y114" s="45"/>
      <c r="Z114" s="92">
        <f>+Z102</f>
        <v>30656837.326045454</v>
      </c>
      <c r="AA114" s="44"/>
      <c r="AB114" s="92">
        <f>+AB102</f>
        <v>3279000.6347441077</v>
      </c>
      <c r="AC114" s="44"/>
      <c r="AD114" s="92">
        <f>+AD102</f>
        <v>33935837.960789621</v>
      </c>
      <c r="AE114" s="45"/>
      <c r="AF114" s="137">
        <f t="shared" ref="AF114:AH114" si="469">+AF102</f>
        <v>90087067.126926064</v>
      </c>
      <c r="AG114" s="161">
        <f t="shared" si="469"/>
        <v>6676766.8686334491</v>
      </c>
      <c r="AH114" s="162">
        <f t="shared" si="469"/>
        <v>96763833.995559454</v>
      </c>
      <c r="AI114" s="41"/>
      <c r="AJ114" s="91">
        <f>+AJ102</f>
        <v>12014049.299662739</v>
      </c>
      <c r="AK114" s="44"/>
      <c r="AL114" s="92">
        <f>+AL102</f>
        <v>1759494.8853775263</v>
      </c>
      <c r="AM114" s="44"/>
      <c r="AN114" s="92">
        <f>+AN102</f>
        <v>13773544.185040325</v>
      </c>
      <c r="AO114" s="45"/>
      <c r="AP114" s="92">
        <f>+AP102</f>
        <v>6034006.6620669663</v>
      </c>
      <c r="AQ114" s="44"/>
      <c r="AR114" s="92">
        <f>+AR102</f>
        <v>2534886.4449760467</v>
      </c>
      <c r="AS114" s="47"/>
      <c r="AT114" s="92">
        <f>+AT102</f>
        <v>8568893.1070430279</v>
      </c>
      <c r="AU114" s="45"/>
      <c r="AV114" s="137">
        <f>+AV102</f>
        <v>18048055.961729705</v>
      </c>
      <c r="AW114" s="161">
        <f>+AW102</f>
        <v>4294381.3303535879</v>
      </c>
      <c r="AX114" s="139">
        <f>+AX102</f>
        <v>22342437.292083204</v>
      </c>
      <c r="AY114" s="41"/>
      <c r="AZ114" s="91">
        <f>+AZ102</f>
        <v>14567307.60666427</v>
      </c>
      <c r="BA114" s="44"/>
      <c r="BB114" s="92">
        <f>+BB102</f>
        <v>3535322.9580551907</v>
      </c>
      <c r="BC114" s="44"/>
      <c r="BD114" s="92">
        <f>+BD102</f>
        <v>18102630.564719439</v>
      </c>
      <c r="BE114" s="45"/>
      <c r="BF114" s="92">
        <f>+BF102</f>
        <v>12662923.166303843</v>
      </c>
      <c r="BG114" s="47"/>
      <c r="BH114" s="92">
        <f>+BH102</f>
        <v>1115636.1248447299</v>
      </c>
      <c r="BI114" s="44"/>
      <c r="BJ114" s="92">
        <f>+BJ102</f>
        <v>13778559.291148543</v>
      </c>
      <c r="BK114" s="45"/>
      <c r="BL114" s="137">
        <f>+BL102</f>
        <v>27230230.772968113</v>
      </c>
      <c r="BM114" s="161">
        <f>+BM102</f>
        <v>4650959.0828999579</v>
      </c>
      <c r="BN114" s="162">
        <f>+BN102</f>
        <v>31881189.855867982</v>
      </c>
      <c r="BO114" s="41"/>
      <c r="BP114" s="91">
        <f>+BP102</f>
        <v>14986559.996046841</v>
      </c>
      <c r="BQ114" s="44"/>
      <c r="BR114" s="92">
        <f>+BR102</f>
        <v>-5638184.3826459162</v>
      </c>
      <c r="BS114" s="44"/>
      <c r="BT114" s="92">
        <f>+BT102</f>
        <v>9348375.6134009361</v>
      </c>
      <c r="BU114" s="45"/>
      <c r="BV114" s="92">
        <f>+BV102</f>
        <v>-1015415.3514846489</v>
      </c>
      <c r="BW114" s="44"/>
      <c r="BX114" s="92">
        <f>+BX102</f>
        <v>14030563.988083616</v>
      </c>
      <c r="BY114" s="44"/>
      <c r="BZ114" s="92">
        <f>+BZ102</f>
        <v>13015148.636598989</v>
      </c>
      <c r="CA114" s="45"/>
      <c r="CB114" s="137">
        <f>+CB102</f>
        <v>13971144.644562155</v>
      </c>
      <c r="CC114" s="161">
        <f>+CC102</f>
        <v>8392379.605437696</v>
      </c>
      <c r="CD114" s="162">
        <f>+CD102</f>
        <v>22363524.24999994</v>
      </c>
      <c r="CE114" s="41"/>
      <c r="CF114" s="91">
        <f>+CF102</f>
        <v>9879482.0486533046</v>
      </c>
      <c r="CG114" s="44"/>
      <c r="CH114" s="92">
        <f>+CH102</f>
        <v>1111749.333546266</v>
      </c>
      <c r="CI114" s="44"/>
      <c r="CJ114" s="92">
        <f>+CJ102</f>
        <v>10991231.382199585</v>
      </c>
      <c r="CK114" s="45"/>
      <c r="CL114" s="92">
        <f>+CL102</f>
        <v>2807663.1947194487</v>
      </c>
      <c r="CM114" s="44"/>
      <c r="CN114" s="92">
        <f>+CN102</f>
        <v>333001.88681840897</v>
      </c>
      <c r="CO114" s="44"/>
      <c r="CP114" s="92">
        <f>+CP102</f>
        <v>3140665.0815379024</v>
      </c>
      <c r="CQ114" s="45"/>
      <c r="CR114" s="137">
        <f>+CR102</f>
        <v>12687145.243372679</v>
      </c>
      <c r="CS114" s="161">
        <f>+CS102</f>
        <v>1444751.22036466</v>
      </c>
      <c r="CT114" s="162">
        <f>+CT102</f>
        <v>14131896.463737488</v>
      </c>
      <c r="CU114" s="41"/>
      <c r="CV114" s="93">
        <f>+CV102</f>
        <v>121046463.61190796</v>
      </c>
      <c r="CW114" s="92"/>
      <c r="CX114" s="92">
        <f>+CX102</f>
        <v>7481322.4082224369</v>
      </c>
      <c r="CY114" s="92"/>
      <c r="CZ114" s="92">
        <f>+CZ102</f>
        <v>128527786.0201304</v>
      </c>
      <c r="DA114" s="94"/>
      <c r="DB114" s="93">
        <f>+DB102</f>
        <v>56799381.417651296</v>
      </c>
      <c r="DC114" s="92"/>
      <c r="DD114" s="92">
        <f>+DD102</f>
        <v>29328623.249466896</v>
      </c>
      <c r="DE114" s="92"/>
      <c r="DF114" s="92">
        <f>+DF102</f>
        <v>86128004.667117834</v>
      </c>
      <c r="DG114" s="94"/>
      <c r="DH114" s="179"/>
      <c r="DI114" s="192" t="s">
        <v>95</v>
      </c>
      <c r="DJ114" s="93">
        <f>+DJ102</f>
        <v>128527786.02013016</v>
      </c>
      <c r="DK114" s="92">
        <f>+DK102</f>
        <v>86128004.667117834</v>
      </c>
      <c r="DL114" s="94">
        <f>+DL102</f>
        <v>214655790.68724775</v>
      </c>
      <c r="DM114"/>
    </row>
    <row r="115" spans="1:118" s="60" customFormat="1" ht="4.5" customHeight="1" x14ac:dyDescent="0.3">
      <c r="A115" s="49"/>
      <c r="B115" s="102"/>
      <c r="C115" s="42"/>
      <c r="D115" s="267"/>
      <c r="E115" s="245"/>
      <c r="F115" s="270"/>
      <c r="G115" s="271"/>
      <c r="H115" s="270"/>
      <c r="I115" s="45"/>
      <c r="J115" s="267"/>
      <c r="K115" s="245"/>
      <c r="L115" s="270"/>
      <c r="M115" s="271"/>
      <c r="N115" s="270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7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7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8" s="60" customFormat="1" ht="15.6" x14ac:dyDescent="0.3">
      <c r="A116" s="49"/>
      <c r="B116" s="59" t="s">
        <v>97</v>
      </c>
      <c r="C116" s="42"/>
      <c r="D116" s="268">
        <f>+D102/D16</f>
        <v>4.920990454666916E-2</v>
      </c>
      <c r="E116" s="280"/>
      <c r="F116" s="272">
        <f>+F102/F16</f>
        <v>7.0426178959432817E-2</v>
      </c>
      <c r="G116" s="273"/>
      <c r="H116" s="272">
        <f>+H102/H16</f>
        <v>5.3146266212783407E-2</v>
      </c>
      <c r="I116" s="106"/>
      <c r="J116" s="268">
        <f>+J102/J16</f>
        <v>5.5918030494156598E-2</v>
      </c>
      <c r="K116" s="280"/>
      <c r="L116" s="272">
        <f>+L102/L16</f>
        <v>5.0849539086407596E-2</v>
      </c>
      <c r="M116" s="273"/>
      <c r="N116" s="272">
        <f>+N102/N16</f>
        <v>5.2827063640738504E-2</v>
      </c>
      <c r="O116" s="106"/>
      <c r="P116" s="163">
        <f t="shared" ref="P116:R116" si="470">+P102/P16</f>
        <v>5.1413684878290906E-2</v>
      </c>
      <c r="Q116" s="164">
        <f t="shared" si="470"/>
        <v>5.5342651682456445E-2</v>
      </c>
      <c r="R116" s="165">
        <f t="shared" si="470"/>
        <v>5.298498078520663E-2</v>
      </c>
      <c r="S116" s="39"/>
      <c r="T116" s="103">
        <f>+T102/T16</f>
        <v>0.15072499944792769</v>
      </c>
      <c r="U116" s="104"/>
      <c r="V116" s="105">
        <f>+V102/V16</f>
        <v>4.1092517899172183E-2</v>
      </c>
      <c r="W116" s="104"/>
      <c r="X116" s="105">
        <f>+X102/X16</f>
        <v>0.13171997549648107</v>
      </c>
      <c r="Y116" s="106"/>
      <c r="Z116" s="105">
        <f>+Z102/Z16</f>
        <v>0.1168671418503385</v>
      </c>
      <c r="AA116" s="104"/>
      <c r="AB116" s="105">
        <f>+AB102/AB16</f>
        <v>2.1562844519901741E-2</v>
      </c>
      <c r="AC116" s="104"/>
      <c r="AD116" s="105">
        <f>+AD102/AD16</f>
        <v>8.1893616821263157E-2</v>
      </c>
      <c r="AE116" s="106"/>
      <c r="AF116" s="163">
        <f t="shared" ref="AF116:AH116" si="471">+AF102/AF16</f>
        <v>0.13719861634005323</v>
      </c>
      <c r="AG116" s="164">
        <f t="shared" si="471"/>
        <v>2.8441676533355626E-2</v>
      </c>
      <c r="AH116" s="165">
        <f t="shared" si="471"/>
        <v>0.10855620470364226</v>
      </c>
      <c r="AI116" s="41"/>
      <c r="AJ116" s="103">
        <f>+AJ102/AJ16</f>
        <v>9.0018099064001544E-2</v>
      </c>
      <c r="AK116" s="104"/>
      <c r="AL116" s="105">
        <f>+AL102/AL16</f>
        <v>4.5527774278840999E-2</v>
      </c>
      <c r="AM116" s="104"/>
      <c r="AN116" s="105">
        <f>+AN102/AN16</f>
        <v>8.0027925815057077E-2</v>
      </c>
      <c r="AO116" s="106"/>
      <c r="AP116" s="105">
        <f>+AP102/AP16</f>
        <v>0.13049854141162121</v>
      </c>
      <c r="AQ116" s="104"/>
      <c r="AR116" s="105">
        <f>+AR102/AR16</f>
        <v>3.3852897529269677E-2</v>
      </c>
      <c r="AS116" s="47"/>
      <c r="AT116" s="105">
        <f>+AT102/AT16</f>
        <v>7.0748556178487951E-2</v>
      </c>
      <c r="AU116" s="106"/>
      <c r="AV116" s="163">
        <f>+AV102/AV16</f>
        <v>0.10043396969426151</v>
      </c>
      <c r="AW116" s="164">
        <f>+AW102/AW16</f>
        <v>3.7827267147736383E-2</v>
      </c>
      <c r="AX116" s="165">
        <f>+AX102/AX16</f>
        <v>7.6195074526719669E-2</v>
      </c>
      <c r="AY116" s="41"/>
      <c r="AZ116" s="103">
        <f>+AZ102/AZ16</f>
        <v>6.5440235540638339E-2</v>
      </c>
      <c r="BA116" s="104"/>
      <c r="BB116" s="105">
        <f>+BB102/BB16</f>
        <v>8.1660731119956795E-2</v>
      </c>
      <c r="BC116" s="104"/>
      <c r="BD116" s="105">
        <f>+BD102/BD16</f>
        <v>6.808121838043886E-2</v>
      </c>
      <c r="BE116" s="106"/>
      <c r="BF116" s="105">
        <f>+BF102/BF16</f>
        <v>7.588289164167937E-2</v>
      </c>
      <c r="BG116" s="47"/>
      <c r="BH116" s="105">
        <f>+BH102/BH16</f>
        <v>8.5474391791213536E-3</v>
      </c>
      <c r="BI116" s="104"/>
      <c r="BJ116" s="105">
        <f>+BJ102/BJ16</f>
        <v>4.6330463598037101E-2</v>
      </c>
      <c r="BK116" s="106"/>
      <c r="BL116" s="163">
        <f>+BL102/BL16</f>
        <v>6.9914448924499675E-2</v>
      </c>
      <c r="BM116" s="164">
        <f>+BM102/BM16</f>
        <v>2.6757997115926913E-2</v>
      </c>
      <c r="BN116" s="165">
        <f>+BN102/BN16</f>
        <v>5.6597682699206397E-2</v>
      </c>
      <c r="BO116" s="41"/>
      <c r="BP116" s="103">
        <f>+BP102/BP16</f>
        <v>9.5985491949874352E-2</v>
      </c>
      <c r="BQ116" s="104"/>
      <c r="BR116" s="105">
        <f>+BR102/BR16</f>
        <v>-0.27880555871949231</v>
      </c>
      <c r="BS116" s="104"/>
      <c r="BT116" s="105">
        <f>+BT102/BT16</f>
        <v>5.3008477904773935E-2</v>
      </c>
      <c r="BU116" s="106"/>
      <c r="BV116" s="105">
        <f>+BV102/BV16</f>
        <v>-1.8301423918176456E-2</v>
      </c>
      <c r="BW116" s="104"/>
      <c r="BX116" s="105">
        <f>+BX102/BX16</f>
        <v>0.16603355414113904</v>
      </c>
      <c r="BY116" s="104"/>
      <c r="BZ116" s="105">
        <f>+BZ102/BZ16</f>
        <v>9.2973815180443689E-2</v>
      </c>
      <c r="CA116" s="106"/>
      <c r="CB116" s="163">
        <f>+CB102/CB16</f>
        <v>6.6021068913259914E-2</v>
      </c>
      <c r="CC116" s="164">
        <f>+CC102/CC16</f>
        <v>8.0135756081795156E-2</v>
      </c>
      <c r="CD116" s="165">
        <f>+CD102/CD16</f>
        <v>7.0693803822409293E-2</v>
      </c>
      <c r="CE116" s="41"/>
      <c r="CF116" s="103">
        <f>+CF102/CF16</f>
        <v>4.1471520958179652E-2</v>
      </c>
      <c r="CG116" s="104"/>
      <c r="CH116" s="105">
        <f>+CH102/CH16</f>
        <v>2.5622423146359163E-2</v>
      </c>
      <c r="CI116" s="104"/>
      <c r="CJ116" s="105">
        <f>+CJ102/CJ16</f>
        <v>3.9029560990526575E-2</v>
      </c>
      <c r="CK116" s="106"/>
      <c r="CL116" s="105">
        <f>+CL102/CL16</f>
        <v>2.1435193826508481E-2</v>
      </c>
      <c r="CM116" s="104"/>
      <c r="CN116" s="105">
        <f>+CN102/CN16</f>
        <v>2.7324861789411441E-3</v>
      </c>
      <c r="CO116" s="104"/>
      <c r="CP116" s="105">
        <f>+CP102/CP16</f>
        <v>1.2420984976162192E-2</v>
      </c>
      <c r="CQ116" s="106"/>
      <c r="CR116" s="163">
        <f>+CR102/CR16</f>
        <v>3.4363222149960973E-2</v>
      </c>
      <c r="CS116" s="164">
        <f>+CS102/CS16</f>
        <v>8.7424280802000844E-3</v>
      </c>
      <c r="CT116" s="165">
        <f>+CT102/CT16</f>
        <v>2.6441224571757353E-2</v>
      </c>
      <c r="CU116" s="41"/>
      <c r="CV116" s="107">
        <f>+CV102/CV16</f>
        <v>8.9573674466719364E-2</v>
      </c>
      <c r="CW116" s="105"/>
      <c r="CX116" s="105">
        <f>+CX102/CX16</f>
        <v>2.7174119290312035E-2</v>
      </c>
      <c r="CY116" s="105"/>
      <c r="CZ116" s="105">
        <f>+CZ102/CZ16</f>
        <v>7.9012694192498886E-2</v>
      </c>
      <c r="DA116" s="106"/>
      <c r="DB116" s="108">
        <f>+DB102/DB16</f>
        <v>7.4441942245494927E-2</v>
      </c>
      <c r="DC116" s="104"/>
      <c r="DD116" s="104">
        <f>+DD102/DD16</f>
        <v>4.0628829802216722E-2</v>
      </c>
      <c r="DE116" s="104"/>
      <c r="DF116" s="201">
        <f>+DF102/DF16</f>
        <v>5.800374580195105E-2</v>
      </c>
      <c r="DG116" s="106"/>
      <c r="DH116" s="181"/>
      <c r="DI116" s="189" t="s">
        <v>97</v>
      </c>
      <c r="DJ116" s="213">
        <f>+DJ102/DJ16</f>
        <v>7.9012694192498734E-2</v>
      </c>
      <c r="DK116" s="201">
        <f>+DK102/DK16</f>
        <v>5.800374580195105E-2</v>
      </c>
      <c r="DL116" s="214">
        <f>+DL102/DL16</f>
        <v>6.8986942418755706E-2</v>
      </c>
      <c r="DM116"/>
    </row>
    <row r="117" spans="1:118" s="60" customFormat="1" ht="5.25" customHeight="1" x14ac:dyDescent="0.3">
      <c r="A117" s="49"/>
      <c r="B117" s="59"/>
      <c r="C117" s="42"/>
      <c r="D117" s="269"/>
      <c r="E117" s="104"/>
      <c r="F117" s="273"/>
      <c r="G117" s="273"/>
      <c r="H117" s="273"/>
      <c r="I117" s="106"/>
      <c r="J117" s="269"/>
      <c r="K117" s="104"/>
      <c r="L117" s="273"/>
      <c r="M117" s="273"/>
      <c r="N117" s="273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47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47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8" s="60" customFormat="1" ht="15.6" x14ac:dyDescent="0.3">
      <c r="A118" s="49"/>
      <c r="B118" s="59" t="s">
        <v>93</v>
      </c>
      <c r="C118" s="42"/>
      <c r="D118" s="268">
        <f>+D63/D16</f>
        <v>0.88195319621934742</v>
      </c>
      <c r="E118" s="104"/>
      <c r="F118" s="272">
        <f>+F63/F16</f>
        <v>0.85785168503967379</v>
      </c>
      <c r="G118" s="273"/>
      <c r="H118" s="272">
        <f>+H63/H16</f>
        <v>0.87748152212344599</v>
      </c>
      <c r="I118" s="106"/>
      <c r="J118" s="268">
        <f>+J63/J16</f>
        <v>0.87680280446546943</v>
      </c>
      <c r="K118" s="104"/>
      <c r="L118" s="272">
        <f>+L63/L16</f>
        <v>0.87836439399151478</v>
      </c>
      <c r="M118" s="273"/>
      <c r="N118" s="272">
        <f>+N63/N16</f>
        <v>0.87775512362226449</v>
      </c>
      <c r="O118" s="106"/>
      <c r="P118" s="163">
        <f t="shared" ref="P118:R118" si="472">+P63/P16</f>
        <v>0.88026116894732009</v>
      </c>
      <c r="Q118" s="164">
        <f t="shared" si="472"/>
        <v>0.87365644045258306</v>
      </c>
      <c r="R118" s="165">
        <f t="shared" si="472"/>
        <v>0.87761976641903516</v>
      </c>
      <c r="S118" s="39"/>
      <c r="T118" s="103">
        <f>+T63/T16</f>
        <v>0.79583435886100795</v>
      </c>
      <c r="U118" s="104"/>
      <c r="V118" s="105">
        <f>+V63/V16</f>
        <v>0.89657746165018437</v>
      </c>
      <c r="W118" s="104"/>
      <c r="X118" s="105">
        <f>+X63/X16</f>
        <v>0.81329839008974447</v>
      </c>
      <c r="Y118" s="106"/>
      <c r="Z118" s="105">
        <f>+Z63/Z16</f>
        <v>0.79227019802937904</v>
      </c>
      <c r="AA118" s="104"/>
      <c r="AB118" s="105">
        <f>+AB63/AB16</f>
        <v>0.90674298275258358</v>
      </c>
      <c r="AC118" s="104"/>
      <c r="AD118" s="105">
        <f>+AD63/AD16</f>
        <v>0.83427792395367872</v>
      </c>
      <c r="AE118" s="106"/>
      <c r="AF118" s="163">
        <f t="shared" ref="AF118:AH118" si="473">+AF63/AF16</f>
        <v>0.79441045881866967</v>
      </c>
      <c r="AG118" s="164">
        <f t="shared" si="473"/>
        <v>0.90316243582613831</v>
      </c>
      <c r="AH118" s="165">
        <f t="shared" si="473"/>
        <v>0.82305156344388075</v>
      </c>
      <c r="AI118" s="41"/>
      <c r="AJ118" s="103">
        <f>+AJ63/AJ16</f>
        <v>0.79749267298113835</v>
      </c>
      <c r="AK118" s="104"/>
      <c r="AL118" s="105">
        <f>+AL63/AL16</f>
        <v>0.85662482147410157</v>
      </c>
      <c r="AM118" s="104"/>
      <c r="AN118" s="105">
        <f>+AN63/AN16</f>
        <v>0.81077062522984955</v>
      </c>
      <c r="AO118" s="106"/>
      <c r="AP118" s="105">
        <f>+AP63/AP16</f>
        <v>0.77347080053186901</v>
      </c>
      <c r="AQ118" s="104"/>
      <c r="AR118" s="105">
        <f>+AR63/AR16</f>
        <v>0.87853150677600322</v>
      </c>
      <c r="AS118" s="47"/>
      <c r="AT118" s="105">
        <f>+AT63/AT16</f>
        <v>0.83842329496929169</v>
      </c>
      <c r="AU118" s="106"/>
      <c r="AV118" s="163">
        <f>+AV63/AV16</f>
        <v>0.79131169517512612</v>
      </c>
      <c r="AW118" s="164">
        <f>+AW63/AW16</f>
        <v>0.87107401781292837</v>
      </c>
      <c r="AX118" s="165">
        <f>+AX63/AX16</f>
        <v>0.82219258329250611</v>
      </c>
      <c r="AY118" s="41"/>
      <c r="AZ118" s="103">
        <f>+AZ63/AZ16</f>
        <v>0.85278471059026717</v>
      </c>
      <c r="BA118" s="104"/>
      <c r="BB118" s="105">
        <f>+BB63/BB16</f>
        <v>0.83801240442173985</v>
      </c>
      <c r="BC118" s="104"/>
      <c r="BD118" s="105">
        <f>+BD63/BD16</f>
        <v>0.85037951853527827</v>
      </c>
      <c r="BE118" s="106"/>
      <c r="BF118" s="105">
        <f>+BF63/BF16</f>
        <v>0.84844187179110764</v>
      </c>
      <c r="BG118" s="47"/>
      <c r="BH118" s="105">
        <f>+BH63/BH16</f>
        <v>0.91598280085314832</v>
      </c>
      <c r="BI118" s="104"/>
      <c r="BJ118" s="105">
        <f>+BJ63/BJ16</f>
        <v>0.87808448015134088</v>
      </c>
      <c r="BK118" s="106"/>
      <c r="BL118" s="163">
        <f>+BL63/BL16</f>
        <v>0.85092399744495795</v>
      </c>
      <c r="BM118" s="164">
        <f>+BM63/BM16</f>
        <v>0.89656246860058264</v>
      </c>
      <c r="BN118" s="165">
        <f>+BN63/BN16</f>
        <v>0.86500663922364363</v>
      </c>
      <c r="BO118" s="41"/>
      <c r="BP118" s="103">
        <f>+BP63/BP16</f>
        <v>0.82289991996458722</v>
      </c>
      <c r="BQ118" s="104"/>
      <c r="BR118" s="105">
        <f>+BR63/BR16</f>
        <v>1.2039630653995665</v>
      </c>
      <c r="BS118" s="104"/>
      <c r="BT118" s="105">
        <f>+BT63/BT16</f>
        <v>0.86659615050205718</v>
      </c>
      <c r="BU118" s="106"/>
      <c r="BV118" s="105">
        <f>+BV63/BV16</f>
        <v>0.9547241734800106</v>
      </c>
      <c r="BW118" s="104"/>
      <c r="BX118" s="105">
        <f>+BX63/BX16</f>
        <v>0.78221173711786784</v>
      </c>
      <c r="BY118" s="104"/>
      <c r="BZ118" s="105">
        <f>+BZ63/BZ16</f>
        <v>0.85058570336553296</v>
      </c>
      <c r="CA118" s="106"/>
      <c r="CB118" s="163">
        <f>+CB63/CB16</f>
        <v>0.8574623864448494</v>
      </c>
      <c r="CC118" s="164">
        <f>+CC63/CC16</f>
        <v>0.86365131691343222</v>
      </c>
      <c r="CD118" s="165">
        <f>+CD63/CD16</f>
        <v>0.85951126157084634</v>
      </c>
      <c r="CE118" s="41"/>
      <c r="CF118" s="103">
        <f>+CF63/CF16</f>
        <v>0.86842843791307456</v>
      </c>
      <c r="CG118" s="104"/>
      <c r="CH118" s="105">
        <f>+CH63/CH16</f>
        <v>0.86359920747087604</v>
      </c>
      <c r="CI118" s="104"/>
      <c r="CJ118" s="105">
        <f>+CJ63/CJ16</f>
        <v>0.86768437111795227</v>
      </c>
      <c r="CK118" s="106"/>
      <c r="CL118" s="105">
        <f>+CL63/CL16</f>
        <v>0.87576551643319356</v>
      </c>
      <c r="CM118" s="104"/>
      <c r="CN118" s="105">
        <f>+CN63/CN16</f>
        <v>0.86360528237957379</v>
      </c>
      <c r="CO118" s="104"/>
      <c r="CP118" s="105">
        <f>+CP63/CP16</f>
        <v>0.8699046062647835</v>
      </c>
      <c r="CQ118" s="106"/>
      <c r="CR118" s="163">
        <f>+CR63/CR16</f>
        <v>0.87103141729934808</v>
      </c>
      <c r="CS118" s="164">
        <f>+CS63/CS16</f>
        <v>0.86360368736214843</v>
      </c>
      <c r="CT118" s="165">
        <f>+CT63/CT16</f>
        <v>0.86873474927204808</v>
      </c>
      <c r="CU118" s="41"/>
      <c r="CV118" s="107">
        <f>+CV63/CV16</f>
        <v>0.83447238168171034</v>
      </c>
      <c r="CW118" s="105"/>
      <c r="CX118" s="105">
        <f>+CX63/CX16</f>
        <v>0.89251953980732479</v>
      </c>
      <c r="CY118" s="105"/>
      <c r="CZ118" s="105">
        <f>+CZ63/CZ16</f>
        <v>0.84429672882979634</v>
      </c>
      <c r="DA118" s="106"/>
      <c r="DB118" s="108">
        <f>+DB63/DB16</f>
        <v>0.84076368424454107</v>
      </c>
      <c r="DC118" s="104"/>
      <c r="DD118" s="104">
        <f>+DD63/DD16</f>
        <v>0.87741414402509466</v>
      </c>
      <c r="DE118" s="104"/>
      <c r="DF118" s="104">
        <f>+DF63/DF16</f>
        <v>0.85858125305396626</v>
      </c>
      <c r="DG118" s="106"/>
      <c r="DH118" s="181"/>
      <c r="DI118" s="189" t="s">
        <v>93</v>
      </c>
      <c r="DJ118" s="213">
        <f>+DJ63/DJ16</f>
        <v>0.84429672882979645</v>
      </c>
      <c r="DK118" s="201">
        <f>+DK63/DK16</f>
        <v>0.85858125305396626</v>
      </c>
      <c r="DL118" s="214">
        <f>+DL63/DL16</f>
        <v>0.85111349525785718</v>
      </c>
      <c r="DM118"/>
    </row>
    <row r="119" spans="1:118" s="60" customFormat="1" ht="4.5" customHeight="1" x14ac:dyDescent="0.3">
      <c r="A119" s="49"/>
      <c r="B119" s="59"/>
      <c r="C119" s="42"/>
      <c r="D119" s="269"/>
      <c r="E119" s="104"/>
      <c r="F119" s="273"/>
      <c r="G119" s="273"/>
      <c r="H119" s="273"/>
      <c r="I119" s="106"/>
      <c r="J119" s="269"/>
      <c r="K119" s="104"/>
      <c r="L119" s="273"/>
      <c r="M119" s="273"/>
      <c r="N119" s="273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47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47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8" s="60" customFormat="1" ht="15.6" x14ac:dyDescent="0.3">
      <c r="A120" s="49"/>
      <c r="B120" s="59" t="s">
        <v>94</v>
      </c>
      <c r="C120" s="42"/>
      <c r="D120" s="268">
        <f>+D95/D16</f>
        <v>4.5241945001851608E-2</v>
      </c>
      <c r="E120" s="104"/>
      <c r="F120" s="272">
        <f>+F95/F16</f>
        <v>7.1722136000893374E-2</v>
      </c>
      <c r="G120" s="273"/>
      <c r="H120" s="272">
        <f>+H95/H16</f>
        <v>5.0154947479671426E-2</v>
      </c>
      <c r="I120" s="106"/>
      <c r="J120" s="268">
        <f>+J95/J16</f>
        <v>5.0105256328571005E-2</v>
      </c>
      <c r="K120" s="104"/>
      <c r="L120" s="272">
        <f>+L95/L16</f>
        <v>7.0786066922077687E-2</v>
      </c>
      <c r="M120" s="273"/>
      <c r="N120" s="272">
        <f>+N95/N16</f>
        <v>6.2717233917922124E-2</v>
      </c>
      <c r="O120" s="106"/>
      <c r="P120" s="163">
        <f t="shared" ref="P120:R120" si="474">+P95/P16</f>
        <v>4.6839659465217162E-2</v>
      </c>
      <c r="Q120" s="164">
        <f t="shared" si="474"/>
        <v>7.1000907864960522E-2</v>
      </c>
      <c r="R120" s="165">
        <f t="shared" si="474"/>
        <v>5.6502370454845421E-2</v>
      </c>
      <c r="S120" s="39"/>
      <c r="T120" s="103">
        <f>+T95/T16</f>
        <v>2.7224377968395729E-2</v>
      </c>
      <c r="U120" s="104"/>
      <c r="V120" s="105">
        <f>+V95/V16</f>
        <v>2.9167517646505631E-2</v>
      </c>
      <c r="W120" s="104"/>
      <c r="X120" s="105">
        <f>+X95/X16</f>
        <v>2.7561225366190528E-2</v>
      </c>
      <c r="Y120" s="106"/>
      <c r="Z120" s="105">
        <f>+Z95/Z16</f>
        <v>6.5851624206603399E-2</v>
      </c>
      <c r="AA120" s="104"/>
      <c r="AB120" s="105">
        <f>+AB95/AB16</f>
        <v>5.2812278468079801E-2</v>
      </c>
      <c r="AC120" s="104"/>
      <c r="AD120" s="105">
        <f>+AD95/AD16</f>
        <v>6.1066615583457225E-2</v>
      </c>
      <c r="AE120" s="106"/>
      <c r="AF120" s="163">
        <f t="shared" ref="AF120:AH120" si="475">+AF95/AF16</f>
        <v>4.2656155644057128E-2</v>
      </c>
      <c r="AG120" s="164">
        <f t="shared" si="475"/>
        <v>4.4484011295801103E-2</v>
      </c>
      <c r="AH120" s="165">
        <f t="shared" si="475"/>
        <v>4.3137542800428433E-2</v>
      </c>
      <c r="AI120" s="41"/>
      <c r="AJ120" s="103">
        <f>+AJ95/AJ16</f>
        <v>8.7192767941002142E-2</v>
      </c>
      <c r="AK120" s="104"/>
      <c r="AL120" s="105">
        <f>+AL95/AL16</f>
        <v>7.4467149194492543E-2</v>
      </c>
      <c r="AM120" s="104"/>
      <c r="AN120" s="105">
        <f>+AN95/AN16</f>
        <v>8.4335267201424396E-2</v>
      </c>
      <c r="AO120" s="106"/>
      <c r="AP120" s="105">
        <f>+AP95/AP16</f>
        <v>8.4924764787403018E-2</v>
      </c>
      <c r="AQ120" s="104"/>
      <c r="AR120" s="105">
        <f>+AR95/AR16</f>
        <v>7.6773755356184831E-2</v>
      </c>
      <c r="AS120" s="47"/>
      <c r="AT120" s="105">
        <f>+AT95/AT16</f>
        <v>7.9885503072273087E-2</v>
      </c>
      <c r="AU120" s="106"/>
      <c r="AV120" s="163">
        <f>+AV95/AV16</f>
        <v>8.6609196565125168E-2</v>
      </c>
      <c r="AW120" s="164">
        <f>+AW95/AW16</f>
        <v>7.5988538891168661E-2</v>
      </c>
      <c r="AX120" s="165">
        <f>+AX95/AX16</f>
        <v>8.2497288454678519E-2</v>
      </c>
      <c r="AY120" s="41"/>
      <c r="AZ120" s="103">
        <f>+AZ95/AZ16</f>
        <v>5.8070870797354207E-2</v>
      </c>
      <c r="BA120" s="104"/>
      <c r="BB120" s="105">
        <f>+BB95/BB16</f>
        <v>5.6622681386563047E-2</v>
      </c>
      <c r="BC120" s="104"/>
      <c r="BD120" s="105">
        <f>+BD95/BD16</f>
        <v>5.7835080012542624E-2</v>
      </c>
      <c r="BE120" s="106"/>
      <c r="BF120" s="105">
        <f>+BF95/BF16</f>
        <v>5.9960206638036924E-2</v>
      </c>
      <c r="BG120" s="47"/>
      <c r="BH120" s="105">
        <f>+BH95/BH16</f>
        <v>5.9754730038554207E-2</v>
      </c>
      <c r="BI120" s="104"/>
      <c r="BJ120" s="105">
        <f>+BJ95/BJ16</f>
        <v>5.9870026321446015E-2</v>
      </c>
      <c r="BK120" s="106"/>
      <c r="BL120" s="163">
        <f>+BL95/BL16</f>
        <v>5.8880367119286028E-2</v>
      </c>
      <c r="BM120" s="164">
        <f>+BM95/BM16</f>
        <v>5.8974620814582546E-2</v>
      </c>
      <c r="BN120" s="165">
        <f>+BN95/BN16</f>
        <v>5.8909450938125003E-2</v>
      </c>
      <c r="BO120" s="41"/>
      <c r="BP120" s="103">
        <f>+BP95/BP16</f>
        <v>3.8539978957243315E-2</v>
      </c>
      <c r="BQ120" s="104"/>
      <c r="BR120" s="105">
        <f>+BR95/BR16</f>
        <v>3.4054001858204161E-2</v>
      </c>
      <c r="BS120" s="104"/>
      <c r="BT120" s="105">
        <f>+BT95/BT16</f>
        <v>3.8025575263646354E-2</v>
      </c>
      <c r="BU120" s="106"/>
      <c r="BV120" s="105">
        <f>+BV95/BV16</f>
        <v>4.8320408932454026E-2</v>
      </c>
      <c r="BW120" s="104"/>
      <c r="BX120" s="105">
        <f>+BX95/BX16</f>
        <v>3.9749202326386207E-2</v>
      </c>
      <c r="BY120" s="104"/>
      <c r="BZ120" s="105">
        <f>+BZ95/BZ16</f>
        <v>4.3146333591489901E-2</v>
      </c>
      <c r="CA120" s="106"/>
      <c r="CB120" s="163">
        <f>+CB95/CB16</f>
        <v>4.1104270232681643E-2</v>
      </c>
      <c r="CC120" s="164">
        <f>+CC95/CC16</f>
        <v>3.864946724109336E-2</v>
      </c>
      <c r="CD120" s="165">
        <f>+CD95/CD16</f>
        <v>4.0291595924217424E-2</v>
      </c>
      <c r="CE120" s="41"/>
      <c r="CF120" s="103">
        <f>+CF95/CF16</f>
        <v>6.9792622027647716E-2</v>
      </c>
      <c r="CG120" s="104"/>
      <c r="CH120" s="105">
        <f>+CH95/CH16</f>
        <v>8.5386695787302125E-2</v>
      </c>
      <c r="CI120" s="104"/>
      <c r="CJ120" s="105">
        <f>+CJ95/CJ16</f>
        <v>7.2195288999978818E-2</v>
      </c>
      <c r="CK120" s="106"/>
      <c r="CL120" s="105">
        <f>+CL95/CL16</f>
        <v>8.2099071526354817E-2</v>
      </c>
      <c r="CM120" s="104"/>
      <c r="CN120" s="105">
        <f>+CN95/CN16</f>
        <v>0.10360429952082963</v>
      </c>
      <c r="CO120" s="104"/>
      <c r="CP120" s="105">
        <f>+CP95/CP16</f>
        <v>9.2464020825112E-2</v>
      </c>
      <c r="CQ120" s="106"/>
      <c r="CR120" s="163">
        <f>+CR95/CR16</f>
        <v>7.4158587892059341E-2</v>
      </c>
      <c r="CS120" s="164">
        <f>+CS95/CS16</f>
        <v>9.8821117279021584E-2</v>
      </c>
      <c r="CT120" s="165">
        <f>+CT95/CT16</f>
        <v>8.178428823311519E-2</v>
      </c>
      <c r="CU120" s="41"/>
      <c r="CV120" s="107">
        <f>+CV95/CV16</f>
        <v>4.9794785714558962E-2</v>
      </c>
      <c r="CW120" s="105"/>
      <c r="CX120" s="105">
        <f>+CX95/CX16</f>
        <v>5.6339067466004325E-2</v>
      </c>
      <c r="CY120" s="105"/>
      <c r="CZ120" s="105">
        <f>+CZ95/CZ16</f>
        <v>5.0902390252613207E-2</v>
      </c>
      <c r="DA120" s="106"/>
      <c r="DB120" s="108">
        <f>+DB95/DB16</f>
        <v>6.5146876805477261E-2</v>
      </c>
      <c r="DC120" s="104"/>
      <c r="DD120" s="104">
        <f>+DD95/DD16</f>
        <v>6.7533422622159736E-2</v>
      </c>
      <c r="DE120" s="104"/>
      <c r="DF120" s="104">
        <f>+DF95/DF16</f>
        <v>6.630709265434219E-2</v>
      </c>
      <c r="DG120" s="106"/>
      <c r="DH120" s="181"/>
      <c r="DI120" s="189" t="s">
        <v>94</v>
      </c>
      <c r="DJ120" s="213">
        <f>+DJ95/DJ16</f>
        <v>5.0902390252613207E-2</v>
      </c>
      <c r="DK120" s="201">
        <f>+DK95/DK16</f>
        <v>6.630709265434219E-2</v>
      </c>
      <c r="DL120" s="214">
        <f>+DL95/DL16</f>
        <v>5.8253720721757676E-2</v>
      </c>
      <c r="DM120"/>
    </row>
    <row r="121" spans="1:118" s="60" customFormat="1" ht="5.25" customHeight="1" x14ac:dyDescent="0.3">
      <c r="A121" s="49"/>
      <c r="B121" s="49"/>
      <c r="C121" s="42"/>
      <c r="D121" s="266"/>
      <c r="E121" s="44"/>
      <c r="F121" s="271"/>
      <c r="G121" s="271"/>
      <c r="H121" s="271"/>
      <c r="I121" s="45"/>
      <c r="J121" s="266"/>
      <c r="K121" s="44"/>
      <c r="L121" s="271"/>
      <c r="M121" s="271"/>
      <c r="N121" s="271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7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7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8" s="60" customFormat="1" ht="15.6" x14ac:dyDescent="0.3">
      <c r="A122" s="49"/>
      <c r="B122" s="59" t="s">
        <v>99</v>
      </c>
      <c r="C122" s="42"/>
      <c r="D122" s="268">
        <f>+D73/D16</f>
        <v>2.359495423213178E-2</v>
      </c>
      <c r="E122" s="44"/>
      <c r="F122" s="272">
        <f>+F73/F16</f>
        <v>0</v>
      </c>
      <c r="G122" s="271"/>
      <c r="H122" s="272">
        <f>+H73/H16</f>
        <v>1.9217264184099133E-2</v>
      </c>
      <c r="I122" s="45"/>
      <c r="J122" s="268">
        <f>+J73/J16</f>
        <v>1.7173908711802962E-2</v>
      </c>
      <c r="K122" s="44"/>
      <c r="L122" s="272">
        <f>+L73/L16</f>
        <v>0</v>
      </c>
      <c r="M122" s="271"/>
      <c r="N122" s="272">
        <f>+N73/N16</f>
        <v>6.7005788190748761E-3</v>
      </c>
      <c r="O122" s="45"/>
      <c r="P122" s="163">
        <f t="shared" ref="P122:R122" si="476">+P73/P16</f>
        <v>2.148548670917182E-2</v>
      </c>
      <c r="Q122" s="164">
        <f t="shared" si="476"/>
        <v>0</v>
      </c>
      <c r="R122" s="165">
        <f t="shared" si="476"/>
        <v>1.289288234091278E-2</v>
      </c>
      <c r="S122" s="39"/>
      <c r="T122" s="103">
        <f>+T73/T16</f>
        <v>2.6216263722668675E-2</v>
      </c>
      <c r="U122" s="44"/>
      <c r="V122" s="105">
        <f>+V73/V16</f>
        <v>3.3162502804137767E-2</v>
      </c>
      <c r="W122" s="44"/>
      <c r="X122" s="105">
        <f>+X73/X16</f>
        <v>2.7420409047583954E-2</v>
      </c>
      <c r="Y122" s="45"/>
      <c r="Z122" s="105">
        <f>+Z73/Z16</f>
        <v>2.5011035913679112E-2</v>
      </c>
      <c r="AA122" s="44"/>
      <c r="AB122" s="105">
        <f>+AB73/AB16</f>
        <v>1.888189425943497E-2</v>
      </c>
      <c r="AC122" s="44"/>
      <c r="AD122" s="105">
        <f>+AD73/AD16</f>
        <v>2.276184364160096E-2</v>
      </c>
      <c r="AE122" s="45"/>
      <c r="AF122" s="163">
        <f t="shared" ref="AF122:AH122" si="477">+AF73/AF16</f>
        <v>2.5734769197220092E-2</v>
      </c>
      <c r="AG122" s="164">
        <f t="shared" si="477"/>
        <v>2.3911876344704919E-2</v>
      </c>
      <c r="AH122" s="165">
        <f t="shared" si="477"/>
        <v>2.525468905204856E-2</v>
      </c>
      <c r="AI122" s="41"/>
      <c r="AJ122" s="103">
        <f>+AJ73/AJ16</f>
        <v>2.5296460013857932E-2</v>
      </c>
      <c r="AK122" s="44"/>
      <c r="AL122" s="105">
        <f>+AL73/AL16</f>
        <v>2.3380255052564924E-2</v>
      </c>
      <c r="AM122" s="44"/>
      <c r="AN122" s="105">
        <f>+AN73/AN16</f>
        <v>2.4866181753668875E-2</v>
      </c>
      <c r="AO122" s="45"/>
      <c r="AP122" s="105">
        <f>+AP73/AP16</f>
        <v>1.1105893269106774E-2</v>
      </c>
      <c r="AQ122" s="44"/>
      <c r="AR122" s="105">
        <f>+AR73/AR16</f>
        <v>1.0841840338542198E-2</v>
      </c>
      <c r="AS122" s="47"/>
      <c r="AT122" s="105">
        <f>+AT73/AT16</f>
        <v>1.0942645779947253E-2</v>
      </c>
      <c r="AU122" s="45"/>
      <c r="AV122" s="163">
        <f>+AV73/AV16</f>
        <v>2.1645138565487242E-2</v>
      </c>
      <c r="AW122" s="164">
        <f>+AW73/AW16</f>
        <v>1.5110176148166576E-2</v>
      </c>
      <c r="AX122" s="165">
        <f>+AX73/AX16</f>
        <v>1.9115053726095694E-2</v>
      </c>
      <c r="AY122" s="41"/>
      <c r="AZ122" s="103">
        <f>+AZ73/AZ16</f>
        <v>2.3704183071740249E-2</v>
      </c>
      <c r="BA122" s="44"/>
      <c r="BB122" s="105">
        <f>+BB73/BB16</f>
        <v>2.3704183071740274E-2</v>
      </c>
      <c r="BC122" s="44"/>
      <c r="BD122" s="105">
        <f>+BD73/BD16</f>
        <v>2.3704183071740253E-2</v>
      </c>
      <c r="BE122" s="45"/>
      <c r="BF122" s="105">
        <f>+BF73/BF16</f>
        <v>1.5715029929175933E-2</v>
      </c>
      <c r="BG122" s="47"/>
      <c r="BH122" s="105">
        <f>+BH73/BH16</f>
        <v>1.5715029929176103E-2</v>
      </c>
      <c r="BI122" s="44"/>
      <c r="BJ122" s="105">
        <f>+BJ73/BJ16</f>
        <v>1.5715029929176002E-2</v>
      </c>
      <c r="BK122" s="45"/>
      <c r="BL122" s="163">
        <f>+BL73/BL16</f>
        <v>2.0281186511256401E-2</v>
      </c>
      <c r="BM122" s="164">
        <f>+BM73/BM16</f>
        <v>1.7704913468907919E-2</v>
      </c>
      <c r="BN122" s="165">
        <f>+BN73/BN16</f>
        <v>1.948622713902496E-2</v>
      </c>
      <c r="BO122" s="41"/>
      <c r="BP122" s="103">
        <f>+BP73/BP16</f>
        <v>4.2574609128295159E-2</v>
      </c>
      <c r="BQ122" s="44"/>
      <c r="BR122" s="105">
        <f>+BR73/BR16</f>
        <v>4.0788491461721643E-2</v>
      </c>
      <c r="BS122" s="44"/>
      <c r="BT122" s="105">
        <f>+BT73/BT16</f>
        <v>4.2369796329522515E-2</v>
      </c>
      <c r="BU122" s="45"/>
      <c r="BV122" s="105">
        <f>+BV73/BV16</f>
        <v>1.5256841505711846E-2</v>
      </c>
      <c r="BW122" s="44"/>
      <c r="BX122" s="105">
        <f>+BX73/BX16</f>
        <v>1.2005506414606796E-2</v>
      </c>
      <c r="BY122" s="44"/>
      <c r="BZ122" s="105">
        <f>+BZ73/BZ16</f>
        <v>1.3294147862533448E-2</v>
      </c>
      <c r="CA122" s="45"/>
      <c r="CB122" s="163">
        <f>+CB73/CB16</f>
        <v>3.5412274409209084E-2</v>
      </c>
      <c r="CC122" s="164">
        <f>+CC73/CC16</f>
        <v>1.756345976367929E-2</v>
      </c>
      <c r="CD122" s="165">
        <f>+CD73/CD16</f>
        <v>2.9503338682527021E-2</v>
      </c>
      <c r="CE122" s="41"/>
      <c r="CF122" s="103">
        <f>+CF73/CF16</f>
        <v>2.0307419101098106E-2</v>
      </c>
      <c r="CG122" s="44"/>
      <c r="CH122" s="105">
        <f>+CH73/CH16</f>
        <v>2.53916735954627E-2</v>
      </c>
      <c r="CI122" s="44"/>
      <c r="CJ122" s="105">
        <f>+CJ73/CJ16</f>
        <v>2.10907788915424E-2</v>
      </c>
      <c r="CK122" s="45"/>
      <c r="CL122" s="105">
        <f>+CL73/CL16</f>
        <v>2.0700218213943161E-2</v>
      </c>
      <c r="CM122" s="44"/>
      <c r="CN122" s="105">
        <f>+CN73/CN16</f>
        <v>3.0057931920655499E-2</v>
      </c>
      <c r="CO122" s="44"/>
      <c r="CP122" s="105">
        <f>+CP73/CP16</f>
        <v>2.5210387933942313E-2</v>
      </c>
      <c r="CQ122" s="45"/>
      <c r="CR122" s="163">
        <f>+CR73/CR16</f>
        <v>2.0446772658631727E-2</v>
      </c>
      <c r="CS122" s="164">
        <f>+CS73/CS16</f>
        <v>2.883276727862991E-2</v>
      </c>
      <c r="CT122" s="165">
        <f>+CT73/CT16</f>
        <v>2.3039737923079385E-2</v>
      </c>
      <c r="CU122" s="41"/>
      <c r="CV122" s="107">
        <f>+CV73/CV16</f>
        <v>2.6159158137011383E-2</v>
      </c>
      <c r="CW122" s="105"/>
      <c r="CX122" s="105">
        <f>+CX73/CX16</f>
        <v>2.3967273436358915E-2</v>
      </c>
      <c r="CY122" s="105"/>
      <c r="CZ122" s="105">
        <f>+CZ73/CZ16</f>
        <v>2.5788186725091627E-2</v>
      </c>
      <c r="DA122" s="94"/>
      <c r="DB122" s="108">
        <f>+DB73/DB16</f>
        <v>1.9647496704486761E-2</v>
      </c>
      <c r="DC122" s="104"/>
      <c r="DD122" s="104">
        <f>+DD73/DD16</f>
        <v>1.4423603550528916E-2</v>
      </c>
      <c r="DE122" s="104"/>
      <c r="DF122" s="104">
        <f>+DF73/DF16</f>
        <v>1.7107908489740434E-2</v>
      </c>
      <c r="DG122" s="94"/>
      <c r="DH122" s="179"/>
      <c r="DI122" s="189" t="s">
        <v>99</v>
      </c>
      <c r="DJ122" s="213">
        <f>+DJ73/DJ16</f>
        <v>2.5788186725091627E-2</v>
      </c>
      <c r="DK122" s="201">
        <f>+DK73/DK16</f>
        <v>1.7107908489740434E-2</v>
      </c>
      <c r="DL122" s="214">
        <f>+DL73/DL16</f>
        <v>2.1645841601629408E-2</v>
      </c>
      <c r="DM122"/>
    </row>
    <row r="123" spans="1:118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0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282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282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8" ht="13.8" thickTop="1" x14ac:dyDescent="0.25">
      <c r="AI124" s="20"/>
      <c r="BG124" s="283"/>
      <c r="DI124" s="194" t="s">
        <v>95</v>
      </c>
      <c r="DJ124" s="198">
        <f>SUM(DJ126:DJ131)</f>
        <v>128527786.02013013</v>
      </c>
      <c r="DK124" s="198">
        <f>SUM(DK126:DK131)</f>
        <v>86128004.667118058</v>
      </c>
      <c r="DL124" s="199">
        <f>SUM(DL126:DL131)</f>
        <v>214655790.68724817</v>
      </c>
    </row>
    <row r="125" spans="1:118" x14ac:dyDescent="0.25">
      <c r="AI125" s="20"/>
      <c r="BG125" s="283"/>
      <c r="DI125" s="170"/>
      <c r="DJ125" s="13"/>
      <c r="DK125" s="13"/>
      <c r="DL125" s="196"/>
    </row>
    <row r="126" spans="1:118" ht="15.75" customHeight="1" x14ac:dyDescent="0.3">
      <c r="BG126" s="283"/>
      <c r="DI126" s="187" t="s">
        <v>125</v>
      </c>
      <c r="DJ126" s="202">
        <f>+H114</f>
        <v>13484008.23999995</v>
      </c>
      <c r="DK126" s="202">
        <f>+N114</f>
        <v>13688900.589999974</v>
      </c>
      <c r="DL126" s="203">
        <f>+DJ126+DK126</f>
        <v>27172908.829999924</v>
      </c>
      <c r="DN126" s="287"/>
    </row>
    <row r="127" spans="1:118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BG127" s="283"/>
      <c r="CJ127" s="274"/>
      <c r="DI127" s="187" t="s">
        <v>131</v>
      </c>
      <c r="DJ127" s="202">
        <f>+X114</f>
        <v>62827996.034769893</v>
      </c>
      <c r="DK127" s="202">
        <f>+AD114</f>
        <v>33935837.960789621</v>
      </c>
      <c r="DL127" s="203">
        <f t="shared" ref="DL127:DL131" si="478">+DJ127+DK127</f>
        <v>96763833.995559514</v>
      </c>
    </row>
    <row r="128" spans="1:118" ht="15.75" customHeight="1" x14ac:dyDescent="0.3">
      <c r="BG128" s="283"/>
      <c r="DI128" s="187" t="s">
        <v>164</v>
      </c>
      <c r="DJ128" s="202">
        <f>+AN114</f>
        <v>13773544.185040325</v>
      </c>
      <c r="DK128" s="202">
        <f>+AT114</f>
        <v>8568893.1070430279</v>
      </c>
      <c r="DL128" s="203">
        <f t="shared" si="478"/>
        <v>22342437.292083353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84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18102630.564719439</v>
      </c>
      <c r="DK129" s="202">
        <f>+BJ114</f>
        <v>13778559.291148543</v>
      </c>
      <c r="DL129" s="203">
        <f t="shared" si="478"/>
        <v>31881189.855867982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84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9348375.6134009361</v>
      </c>
      <c r="DK130" s="202">
        <f>+BZ114</f>
        <v>13015148.636598989</v>
      </c>
      <c r="DL130" s="203">
        <f t="shared" si="478"/>
        <v>22363524.249999925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84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10991231.382199585</v>
      </c>
      <c r="DK131" s="202">
        <f>+CP114</f>
        <v>3140665.0815379024</v>
      </c>
      <c r="DL131" s="203">
        <f t="shared" si="478"/>
        <v>14131896.463737488</v>
      </c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84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>
        <f>+DJ124/DJ16</f>
        <v>7.901269419249872E-2</v>
      </c>
      <c r="DK132" s="200">
        <f t="shared" ref="DK132:DL132" si="479">+DK124/DK16</f>
        <v>5.8003745801951202E-2</v>
      </c>
      <c r="DL132" s="215">
        <f t="shared" si="479"/>
        <v>6.8986942418755845E-2</v>
      </c>
      <c r="DN132" s="287"/>
    </row>
    <row r="133" spans="21:118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84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13"/>
      <c r="DK133" s="13"/>
      <c r="DL133" s="196"/>
    </row>
    <row r="134" spans="21:118" ht="16.5" customHeight="1" x14ac:dyDescent="0.3">
      <c r="BG134" s="283"/>
      <c r="DI134" s="187" t="s">
        <v>125</v>
      </c>
      <c r="DJ134" s="209">
        <f>+H116</f>
        <v>5.3146266212783407E-2</v>
      </c>
      <c r="DK134" s="209">
        <f>+N116</f>
        <v>5.2827063640738504E-2</v>
      </c>
      <c r="DL134" s="210">
        <f>+R116</f>
        <v>5.298498078520663E-2</v>
      </c>
    </row>
    <row r="135" spans="21:118" ht="16.5" customHeight="1" x14ac:dyDescent="0.3">
      <c r="BG135" s="283"/>
      <c r="DI135" s="187" t="s">
        <v>131</v>
      </c>
      <c r="DJ135" s="209">
        <f>+X116</f>
        <v>0.13171997549648107</v>
      </c>
      <c r="DK135" s="209">
        <f>+AD116</f>
        <v>8.1893616821263157E-2</v>
      </c>
      <c r="DL135" s="210">
        <f>+AH116</f>
        <v>0.10855620470364226</v>
      </c>
    </row>
    <row r="136" spans="21:118" ht="16.5" customHeight="1" x14ac:dyDescent="0.3">
      <c r="BG136" s="283"/>
      <c r="DI136" s="187" t="s">
        <v>164</v>
      </c>
      <c r="DJ136" s="209">
        <f>+AN116</f>
        <v>8.0027925815057077E-2</v>
      </c>
      <c r="DK136" s="209">
        <f>+AT116</f>
        <v>7.0748556178487951E-2</v>
      </c>
      <c r="DL136" s="210">
        <f>+AX116</f>
        <v>7.6195074526719669E-2</v>
      </c>
    </row>
    <row r="137" spans="21:118" ht="16.5" customHeight="1" x14ac:dyDescent="0.3">
      <c r="BG137" s="283"/>
      <c r="DI137" s="187" t="s">
        <v>165</v>
      </c>
      <c r="DJ137" s="209">
        <f>+BD116</f>
        <v>6.808121838043886E-2</v>
      </c>
      <c r="DK137" s="209">
        <f>+BJ116</f>
        <v>4.6330463598037101E-2</v>
      </c>
      <c r="DL137" s="210">
        <f>+BN116</f>
        <v>5.6597682699206397E-2</v>
      </c>
    </row>
    <row r="138" spans="21:118" ht="16.5" customHeight="1" x14ac:dyDescent="0.3">
      <c r="BG138" s="283"/>
      <c r="DI138" s="187" t="s">
        <v>167</v>
      </c>
      <c r="DJ138" s="209">
        <f>+BT116</f>
        <v>5.3008477904773935E-2</v>
      </c>
      <c r="DK138" s="209">
        <f>+BZ116</f>
        <v>9.2973815180443689E-2</v>
      </c>
      <c r="DL138" s="210">
        <f>+CD116</f>
        <v>7.0693803822409293E-2</v>
      </c>
    </row>
    <row r="139" spans="21:118" ht="16.5" customHeight="1" x14ac:dyDescent="0.3">
      <c r="BG139" s="283"/>
      <c r="DI139" s="187" t="s">
        <v>166</v>
      </c>
      <c r="DJ139" s="209">
        <f>+CJ116</f>
        <v>3.9029560990526575E-2</v>
      </c>
      <c r="DK139" s="209">
        <f>+CP116</f>
        <v>1.2420984976162192E-2</v>
      </c>
      <c r="DL139" s="210">
        <f>+CT116</f>
        <v>2.6441224571757353E-2</v>
      </c>
    </row>
    <row r="140" spans="21:118" x14ac:dyDescent="0.25">
      <c r="BG140" s="283"/>
      <c r="DI140" s="195" t="s">
        <v>168</v>
      </c>
      <c r="DJ140" s="200">
        <f>+DJ63/DJ16</f>
        <v>0.84429672882979645</v>
      </c>
      <c r="DK140" s="200">
        <f t="shared" ref="DK140:DL140" si="480">+DK63/DK16</f>
        <v>0.85858125305396626</v>
      </c>
      <c r="DL140" s="215">
        <f t="shared" si="480"/>
        <v>0.85111349525785718</v>
      </c>
    </row>
    <row r="141" spans="21:118" x14ac:dyDescent="0.25">
      <c r="BG141" s="283"/>
      <c r="DI141" s="170"/>
      <c r="DJ141" s="211"/>
      <c r="DK141" s="211"/>
      <c r="DL141" s="212"/>
    </row>
    <row r="142" spans="21:118" ht="15" customHeight="1" x14ac:dyDescent="0.3">
      <c r="BG142" s="283"/>
      <c r="DI142" s="187" t="s">
        <v>125</v>
      </c>
      <c r="DJ142" s="209">
        <f>+H118</f>
        <v>0.87748152212344599</v>
      </c>
      <c r="DK142" s="209">
        <f>+N118</f>
        <v>0.87775512362226449</v>
      </c>
      <c r="DL142" s="210">
        <f>+R118</f>
        <v>0.87761976641903516</v>
      </c>
    </row>
    <row r="143" spans="21:118" ht="15" customHeight="1" x14ac:dyDescent="0.3">
      <c r="BG143" s="283"/>
      <c r="DI143" s="187" t="s">
        <v>131</v>
      </c>
      <c r="DJ143" s="209">
        <f>+X118</f>
        <v>0.81329839008974447</v>
      </c>
      <c r="DK143" s="209">
        <f>+AD118</f>
        <v>0.83427792395367872</v>
      </c>
      <c r="DL143" s="210">
        <f>+AH118</f>
        <v>0.82305156344388075</v>
      </c>
    </row>
    <row r="144" spans="21:118" ht="15" customHeight="1" x14ac:dyDescent="0.3">
      <c r="BG144" s="283"/>
      <c r="DI144" s="187" t="s">
        <v>164</v>
      </c>
      <c r="DJ144" s="209">
        <f>+AN118</f>
        <v>0.81077062522984955</v>
      </c>
      <c r="DK144" s="209">
        <f>+AT118</f>
        <v>0.83842329496929169</v>
      </c>
      <c r="DL144" s="210">
        <f>+AX118</f>
        <v>0.82219258329250611</v>
      </c>
    </row>
    <row r="145" spans="59:116" ht="15" customHeight="1" x14ac:dyDescent="0.3">
      <c r="BG145" s="283"/>
      <c r="DI145" s="187" t="s">
        <v>165</v>
      </c>
      <c r="DJ145" s="209">
        <f>+BD118</f>
        <v>0.85037951853527827</v>
      </c>
      <c r="DK145" s="209">
        <f>+BJ118</f>
        <v>0.87808448015134088</v>
      </c>
      <c r="DL145" s="210">
        <f>+BN118</f>
        <v>0.86500663922364363</v>
      </c>
    </row>
    <row r="146" spans="59:116" ht="15" customHeight="1" x14ac:dyDescent="0.3">
      <c r="BG146" s="283"/>
      <c r="DI146" s="187" t="s">
        <v>167</v>
      </c>
      <c r="DJ146" s="209">
        <f>+BT118</f>
        <v>0.86659615050205718</v>
      </c>
      <c r="DK146" s="209">
        <f>+BZ118</f>
        <v>0.85058570336553296</v>
      </c>
      <c r="DL146" s="210">
        <f>+CD118</f>
        <v>0.85951126157084634</v>
      </c>
    </row>
    <row r="147" spans="59:116" ht="15" customHeight="1" x14ac:dyDescent="0.3">
      <c r="BG147" s="283"/>
      <c r="DI147" s="187" t="s">
        <v>166</v>
      </c>
      <c r="DJ147" s="209">
        <f>+CJ118</f>
        <v>0.86768437111795227</v>
      </c>
      <c r="DK147" s="209">
        <f>+CP118</f>
        <v>0.8699046062647835</v>
      </c>
      <c r="DL147" s="210">
        <f>+CT118</f>
        <v>0.86873474927204808</v>
      </c>
    </row>
    <row r="148" spans="59:116" x14ac:dyDescent="0.25">
      <c r="BG148" s="283"/>
      <c r="DI148" s="195" t="s">
        <v>94</v>
      </c>
      <c r="DJ148" s="200">
        <f>+DJ95/DJ16</f>
        <v>5.0902390252613207E-2</v>
      </c>
      <c r="DK148" s="200">
        <f t="shared" ref="DK148:DL148" si="481">+DK95/DK16</f>
        <v>6.630709265434219E-2</v>
      </c>
      <c r="DL148" s="215">
        <f t="shared" si="481"/>
        <v>5.8253720721757676E-2</v>
      </c>
    </row>
    <row r="149" spans="59:116" ht="15" customHeight="1" x14ac:dyDescent="0.25">
      <c r="BG149" s="283"/>
      <c r="DI149" s="170"/>
      <c r="DJ149" s="211"/>
      <c r="DK149" s="211"/>
      <c r="DL149" s="212"/>
    </row>
    <row r="150" spans="59:116" ht="15.75" customHeight="1" x14ac:dyDescent="0.3">
      <c r="BG150" s="283"/>
      <c r="DI150" s="187" t="s">
        <v>125</v>
      </c>
      <c r="DJ150" s="209">
        <f>+H120</f>
        <v>5.0154947479671426E-2</v>
      </c>
      <c r="DK150" s="209">
        <f>+N120</f>
        <v>6.2717233917922124E-2</v>
      </c>
      <c r="DL150" s="210">
        <f>+R120</f>
        <v>5.6502370454845421E-2</v>
      </c>
    </row>
    <row r="151" spans="59:116" ht="15.75" customHeight="1" x14ac:dyDescent="0.3">
      <c r="BG151" s="283"/>
      <c r="DI151" s="187" t="s">
        <v>131</v>
      </c>
      <c r="DJ151" s="209">
        <f>+X120</f>
        <v>2.7561225366190528E-2</v>
      </c>
      <c r="DK151" s="209">
        <f>+AD120</f>
        <v>6.1066615583457225E-2</v>
      </c>
      <c r="DL151" s="210">
        <f>+AH120</f>
        <v>4.3137542800428433E-2</v>
      </c>
    </row>
    <row r="152" spans="59:116" ht="15.75" customHeight="1" x14ac:dyDescent="0.3">
      <c r="BG152" s="283"/>
      <c r="DI152" s="187" t="s">
        <v>164</v>
      </c>
      <c r="DJ152" s="209">
        <f>+AN120</f>
        <v>8.4335267201424396E-2</v>
      </c>
      <c r="DK152" s="209">
        <f>+AT120</f>
        <v>7.9885503072273087E-2</v>
      </c>
      <c r="DL152" s="210">
        <f>+AX120</f>
        <v>8.2497288454678519E-2</v>
      </c>
    </row>
    <row r="153" spans="59:116" ht="15.75" customHeight="1" x14ac:dyDescent="0.3">
      <c r="BG153" s="283"/>
      <c r="DI153" s="187" t="s">
        <v>165</v>
      </c>
      <c r="DJ153" s="209">
        <f>+BD120</f>
        <v>5.7835080012542624E-2</v>
      </c>
      <c r="DK153" s="209">
        <f>+BJ120</f>
        <v>5.9870026321446015E-2</v>
      </c>
      <c r="DL153" s="210">
        <f>+BN120</f>
        <v>5.8909450938125003E-2</v>
      </c>
    </row>
    <row r="154" spans="59:116" ht="15.75" customHeight="1" x14ac:dyDescent="0.3">
      <c r="DI154" s="187" t="s">
        <v>167</v>
      </c>
      <c r="DJ154" s="209">
        <f>+BT120</f>
        <v>3.8025575263646354E-2</v>
      </c>
      <c r="DK154" s="209">
        <f>+BZ120</f>
        <v>4.3146333591489901E-2</v>
      </c>
      <c r="DL154" s="210">
        <f>+CD120</f>
        <v>4.0291595924217424E-2</v>
      </c>
    </row>
    <row r="155" spans="59:116" ht="15.75" customHeight="1" x14ac:dyDescent="0.3">
      <c r="DI155" s="187" t="s">
        <v>166</v>
      </c>
      <c r="DJ155" s="209">
        <f>+CJ120</f>
        <v>7.2195288999978818E-2</v>
      </c>
      <c r="DK155" s="209">
        <f>+CP120</f>
        <v>9.2464020825112E-2</v>
      </c>
      <c r="DL155" s="210">
        <f>+CT120</f>
        <v>8.178428823311519E-2</v>
      </c>
    </row>
    <row r="156" spans="59:116" x14ac:dyDescent="0.25">
      <c r="DI156" s="195" t="s">
        <v>169</v>
      </c>
      <c r="DJ156" s="200">
        <f>+DJ73/DJ16</f>
        <v>2.5788186725091627E-2</v>
      </c>
      <c r="DK156" s="200">
        <f t="shared" ref="DK156:DL156" si="482">+DK73/DK16</f>
        <v>1.7107908489740434E-2</v>
      </c>
      <c r="DL156" s="215">
        <f t="shared" si="482"/>
        <v>2.1645841601629408E-2</v>
      </c>
    </row>
    <row r="157" spans="59:116" x14ac:dyDescent="0.25">
      <c r="DI157" s="170"/>
      <c r="DJ157" s="211"/>
      <c r="DK157" s="211"/>
      <c r="DL157" s="212"/>
    </row>
    <row r="158" spans="59:116" ht="15.75" customHeight="1" x14ac:dyDescent="0.3">
      <c r="DI158" s="187" t="s">
        <v>125</v>
      </c>
      <c r="DJ158" s="209">
        <f>+H122</f>
        <v>1.9217264184099133E-2</v>
      </c>
      <c r="DK158" s="209">
        <f>+N122</f>
        <v>6.7005788190748761E-3</v>
      </c>
      <c r="DL158" s="210">
        <f>+R122</f>
        <v>1.289288234091278E-2</v>
      </c>
    </row>
    <row r="159" spans="59:116" ht="15.75" customHeight="1" x14ac:dyDescent="0.3">
      <c r="DI159" s="187" t="s">
        <v>131</v>
      </c>
      <c r="DJ159" s="209">
        <f>+X122</f>
        <v>2.7420409047583954E-2</v>
      </c>
      <c r="DK159" s="209">
        <f>+AD122</f>
        <v>2.276184364160096E-2</v>
      </c>
      <c r="DL159" s="210">
        <f>+AH122</f>
        <v>2.525468905204856E-2</v>
      </c>
    </row>
    <row r="160" spans="59:116" ht="15.75" customHeight="1" x14ac:dyDescent="0.3">
      <c r="DI160" s="187" t="s">
        <v>164</v>
      </c>
      <c r="DJ160" s="209">
        <f>+AN122</f>
        <v>2.4866181753668875E-2</v>
      </c>
      <c r="DK160" s="209">
        <f>+AT122</f>
        <v>1.0942645779947253E-2</v>
      </c>
      <c r="DL160" s="210">
        <f>+AX122</f>
        <v>1.9115053726095694E-2</v>
      </c>
    </row>
    <row r="161" spans="113:116" ht="15.75" customHeight="1" x14ac:dyDescent="0.3">
      <c r="DI161" s="187" t="s">
        <v>165</v>
      </c>
      <c r="DJ161" s="209">
        <f>+BD122</f>
        <v>2.3704183071740253E-2</v>
      </c>
      <c r="DK161" s="209">
        <f>+BJ122</f>
        <v>1.5715029929176002E-2</v>
      </c>
      <c r="DL161" s="210">
        <f>+BN122</f>
        <v>1.948622713902496E-2</v>
      </c>
    </row>
    <row r="162" spans="113:116" ht="15.75" customHeight="1" x14ac:dyDescent="0.3">
      <c r="DI162" s="187" t="s">
        <v>167</v>
      </c>
      <c r="DJ162" s="209">
        <f>+BT122</f>
        <v>4.2369796329522515E-2</v>
      </c>
      <c r="DK162" s="209">
        <f>+BZ122</f>
        <v>1.3294147862533448E-2</v>
      </c>
      <c r="DL162" s="210">
        <f>+CD122</f>
        <v>2.9503338682527021E-2</v>
      </c>
    </row>
    <row r="163" spans="113:116" ht="15.75" customHeight="1" thickBot="1" x14ac:dyDescent="0.35">
      <c r="DI163" s="216" t="s">
        <v>166</v>
      </c>
      <c r="DJ163" s="217">
        <f>+CJ122</f>
        <v>2.10907788915424E-2</v>
      </c>
      <c r="DK163" s="217">
        <f>+CP122</f>
        <v>2.5210387933942313E-2</v>
      </c>
      <c r="DL163" s="218">
        <f>+CT122</f>
        <v>2.3039737923079385E-2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N142" sqref="DN142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223</v>
      </c>
      <c r="B1" s="219"/>
      <c r="C1" s="315" t="s">
        <v>171</v>
      </c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7"/>
    </row>
    <row r="2" spans="1:119" s="26" customFormat="1" ht="21.6" thickBot="1" x14ac:dyDescent="0.45">
      <c r="A2" s="29" t="s">
        <v>14</v>
      </c>
      <c r="B2" s="28"/>
      <c r="C2" s="31"/>
      <c r="D2" s="318" t="s">
        <v>151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20"/>
      <c r="S2" s="223"/>
      <c r="T2" s="321" t="s">
        <v>152</v>
      </c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224"/>
      <c r="AJ2" s="321" t="s">
        <v>214</v>
      </c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20"/>
      <c r="AY2" s="224"/>
      <c r="AZ2" s="321" t="s">
        <v>156</v>
      </c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20"/>
      <c r="BO2" s="224"/>
      <c r="BP2" s="321" t="s">
        <v>157</v>
      </c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20"/>
      <c r="CE2" s="224"/>
      <c r="CF2" s="321" t="s">
        <v>158</v>
      </c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22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209</v>
      </c>
      <c r="Q3" s="324"/>
      <c r="R3" s="325"/>
      <c r="S3" s="225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210</v>
      </c>
      <c r="AG3" s="324"/>
      <c r="AH3" s="325"/>
      <c r="AI3" s="226"/>
      <c r="AJ3" s="329" t="s">
        <v>215</v>
      </c>
      <c r="AK3" s="327"/>
      <c r="AL3" s="327"/>
      <c r="AM3" s="327"/>
      <c r="AN3" s="327"/>
      <c r="AO3" s="328"/>
      <c r="AP3" s="329" t="s">
        <v>216</v>
      </c>
      <c r="AQ3" s="327"/>
      <c r="AR3" s="327"/>
      <c r="AS3" s="327"/>
      <c r="AT3" s="327"/>
      <c r="AU3" s="328"/>
      <c r="AV3" s="323" t="s">
        <v>217</v>
      </c>
      <c r="AW3" s="324"/>
      <c r="AX3" s="325"/>
      <c r="AY3" s="226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211</v>
      </c>
      <c r="BM3" s="324"/>
      <c r="BN3" s="325"/>
      <c r="BO3" s="226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212</v>
      </c>
      <c r="CC3" s="324"/>
      <c r="CD3" s="325"/>
      <c r="CE3" s="226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213</v>
      </c>
      <c r="CS3" s="324"/>
      <c r="CT3" s="340"/>
      <c r="CU3" s="60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82"/>
      <c r="DI3" s="334" t="s">
        <v>143</v>
      </c>
      <c r="DJ3" s="335"/>
      <c r="DK3" s="335"/>
      <c r="DL3" s="336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37"/>
      <c r="DJ4" s="338"/>
      <c r="DK4" s="338"/>
      <c r="DL4" s="339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218</v>
      </c>
      <c r="AK5" s="123" t="s">
        <v>98</v>
      </c>
      <c r="AL5" s="123" t="s">
        <v>219</v>
      </c>
      <c r="AM5" s="123" t="s">
        <v>98</v>
      </c>
      <c r="AN5" s="123" t="s">
        <v>220</v>
      </c>
      <c r="AO5" s="124" t="s">
        <v>154</v>
      </c>
      <c r="AP5" s="125" t="s">
        <v>218</v>
      </c>
      <c r="AQ5" s="123" t="s">
        <v>98</v>
      </c>
      <c r="AR5" s="123" t="s">
        <v>219</v>
      </c>
      <c r="AS5" s="123" t="s">
        <v>98</v>
      </c>
      <c r="AT5" s="123" t="s">
        <v>220</v>
      </c>
      <c r="AU5" s="121" t="s">
        <v>154</v>
      </c>
      <c r="AV5" s="131" t="s">
        <v>218</v>
      </c>
      <c r="AW5" s="131" t="s">
        <v>219</v>
      </c>
      <c r="AX5" s="132" t="s">
        <v>221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218935126.11999997</v>
      </c>
      <c r="E8" s="44"/>
      <c r="F8" s="44">
        <v>51103554.529999979</v>
      </c>
      <c r="G8" s="44"/>
      <c r="H8" s="44">
        <v>270038680.64999998</v>
      </c>
      <c r="I8" s="45"/>
      <c r="J8" s="46">
        <v>102609740.69999999</v>
      </c>
      <c r="K8" s="44"/>
      <c r="L8" s="44">
        <v>168794142.19999996</v>
      </c>
      <c r="M8" s="44"/>
      <c r="N8" s="44">
        <v>271403882.89999998</v>
      </c>
      <c r="O8" s="45"/>
      <c r="P8" s="137">
        <f>+D8+J8</f>
        <v>321544866.81999993</v>
      </c>
      <c r="Q8" s="138">
        <f>+F8+L8</f>
        <v>219897696.72999993</v>
      </c>
      <c r="R8" s="139">
        <f>+P8+Q8</f>
        <v>541442563.54999983</v>
      </c>
      <c r="S8" s="39"/>
      <c r="T8" s="43">
        <v>394227858.51000023</v>
      </c>
      <c r="U8" s="44"/>
      <c r="V8" s="44">
        <v>86473436.800000027</v>
      </c>
      <c r="W8" s="44"/>
      <c r="X8" s="44">
        <v>480701295.31000024</v>
      </c>
      <c r="Y8" s="45"/>
      <c r="Z8" s="46">
        <v>219363655.69000006</v>
      </c>
      <c r="AA8" s="44"/>
      <c r="AB8" s="44">
        <v>176408101.15000004</v>
      </c>
      <c r="AC8" s="44"/>
      <c r="AD8" s="44">
        <v>395771756.84000009</v>
      </c>
      <c r="AE8" s="45"/>
      <c r="AF8" s="137">
        <f>+T8+Z8</f>
        <v>613591514.20000029</v>
      </c>
      <c r="AG8" s="138">
        <f>+V8+AB8</f>
        <v>262881537.95000005</v>
      </c>
      <c r="AH8" s="139">
        <f>+AF8+AG8</f>
        <v>876473052.15000033</v>
      </c>
      <c r="AI8" s="41"/>
      <c r="AJ8" s="43">
        <v>129211442.0048992</v>
      </c>
      <c r="AK8" s="44"/>
      <c r="AL8" s="44">
        <v>36496348.718564354</v>
      </c>
      <c r="AM8" s="44"/>
      <c r="AN8" s="44">
        <v>165707790.72346357</v>
      </c>
      <c r="AO8" s="45"/>
      <c r="AP8" s="46">
        <v>43226437.024391323</v>
      </c>
      <c r="AQ8" s="44"/>
      <c r="AR8" s="44">
        <v>87776857.412145227</v>
      </c>
      <c r="AS8" s="44"/>
      <c r="AT8" s="44">
        <v>131003294.43653655</v>
      </c>
      <c r="AU8" s="45"/>
      <c r="AV8" s="137">
        <f>+AJ8+AP8</f>
        <v>172437879.02929053</v>
      </c>
      <c r="AW8" s="138">
        <f>+AL8+AR8</f>
        <v>124273206.13070959</v>
      </c>
      <c r="AX8" s="139">
        <f>+AV8+AW8</f>
        <v>296711085.16000009</v>
      </c>
      <c r="AY8" s="41"/>
      <c r="AZ8" s="43">
        <v>238792058.10694</v>
      </c>
      <c r="BA8" s="44"/>
      <c r="BB8" s="44">
        <v>47984580.403059803</v>
      </c>
      <c r="BC8" s="44"/>
      <c r="BD8" s="44">
        <v>286776638.50999981</v>
      </c>
      <c r="BE8" s="45"/>
      <c r="BF8" s="46">
        <v>181160196.98087201</v>
      </c>
      <c r="BG8" s="44"/>
      <c r="BH8" s="44">
        <v>147705502.34912801</v>
      </c>
      <c r="BI8" s="44"/>
      <c r="BJ8" s="44">
        <v>328865699.33000004</v>
      </c>
      <c r="BK8" s="45"/>
      <c r="BL8" s="137">
        <f>+AZ8+BF8</f>
        <v>419952255.08781201</v>
      </c>
      <c r="BM8" s="138">
        <f>+BB8+BH8</f>
        <v>195690082.75218782</v>
      </c>
      <c r="BN8" s="139">
        <f>+BL8+BM8</f>
        <v>615642337.83999979</v>
      </c>
      <c r="BO8" s="41"/>
      <c r="BP8" s="43">
        <v>164825657.2899999</v>
      </c>
      <c r="BQ8" s="44"/>
      <c r="BR8" s="44">
        <v>31212690.739999939</v>
      </c>
      <c r="BS8" s="44"/>
      <c r="BT8" s="44">
        <v>196038348.02999985</v>
      </c>
      <c r="BU8" s="45"/>
      <c r="BV8" s="46">
        <v>62871418.720000073</v>
      </c>
      <c r="BW8" s="44"/>
      <c r="BX8" s="44">
        <v>86544174.839999899</v>
      </c>
      <c r="BY8" s="44"/>
      <c r="BZ8" s="44">
        <v>149415593.55999997</v>
      </c>
      <c r="CA8" s="45"/>
      <c r="CB8" s="137">
        <f>+BP8+BV8</f>
        <v>227697076.00999999</v>
      </c>
      <c r="CC8" s="138">
        <f>+BR8+BX8</f>
        <v>117756865.57999983</v>
      </c>
      <c r="CD8" s="139">
        <f>+CB8+CC8</f>
        <v>345453941.58999979</v>
      </c>
      <c r="CE8" s="41"/>
      <c r="CF8" s="43">
        <v>254756968.21958101</v>
      </c>
      <c r="CG8" s="44"/>
      <c r="CH8" s="44">
        <v>42762905.120418601</v>
      </c>
      <c r="CI8" s="44"/>
      <c r="CJ8" s="44">
        <v>297519873.33999962</v>
      </c>
      <c r="CK8" s="45"/>
      <c r="CL8" s="46">
        <v>163879998.499946</v>
      </c>
      <c r="CM8" s="44"/>
      <c r="CN8" s="44">
        <v>120004185.610054</v>
      </c>
      <c r="CO8" s="44"/>
      <c r="CP8" s="44">
        <v>283884184.11000001</v>
      </c>
      <c r="CQ8" s="45"/>
      <c r="CR8" s="137">
        <f>+CF8+CL8</f>
        <v>418636966.71952701</v>
      </c>
      <c r="CS8" s="138">
        <f>+CH8+CN8</f>
        <v>162767090.73047259</v>
      </c>
      <c r="CT8" s="139">
        <f>+CR8+CS8</f>
        <v>581404057.44999957</v>
      </c>
      <c r="CU8" s="41"/>
      <c r="CV8" s="46">
        <f t="shared" ref="CV8:CV15" si="0">+D8+T8+AJ8+AZ8+BP8+CF8</f>
        <v>1400749110.2514205</v>
      </c>
      <c r="CW8" s="44"/>
      <c r="CX8" s="44">
        <f t="shared" ref="CX8:CX15" si="1">+F8+V8+AL8+BB8+BR8+CH8</f>
        <v>296033516.31204271</v>
      </c>
      <c r="CY8" s="47"/>
      <c r="CZ8" s="44">
        <f>+CV8+CX8</f>
        <v>1696782626.5634632</v>
      </c>
      <c r="DA8" s="48"/>
      <c r="DB8" s="46">
        <f>+J8+Z8+AP8+BF8+BV8+CL8</f>
        <v>773111447.61520946</v>
      </c>
      <c r="DC8" s="47"/>
      <c r="DD8" s="44">
        <f>+L8+AB8+AR8+BH8+BX8+CN8</f>
        <v>787232963.56132722</v>
      </c>
      <c r="DE8" s="47"/>
      <c r="DF8" s="44">
        <f>+DB8+DD8</f>
        <v>1560344411.1765366</v>
      </c>
      <c r="DG8" s="48"/>
      <c r="DH8" s="176"/>
      <c r="DI8" s="187" t="s">
        <v>15</v>
      </c>
      <c r="DJ8" s="46">
        <f>+CZ8</f>
        <v>1696782626.5634632</v>
      </c>
      <c r="DK8" s="44">
        <f>+DF8</f>
        <v>1560344411.1765366</v>
      </c>
      <c r="DL8" s="45">
        <f>+DJ8+DK8</f>
        <v>3257127037.7399998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218935126.11999997</v>
      </c>
      <c r="E10" s="52"/>
      <c r="F10" s="52">
        <v>51103554.529999979</v>
      </c>
      <c r="G10" s="52"/>
      <c r="H10" s="52">
        <v>270038680.64999998</v>
      </c>
      <c r="I10" s="53"/>
      <c r="J10" s="54">
        <v>102609740.69999999</v>
      </c>
      <c r="K10" s="52"/>
      <c r="L10" s="52">
        <v>168794142.19999996</v>
      </c>
      <c r="M10" s="52"/>
      <c r="N10" s="52">
        <v>271403882.89999998</v>
      </c>
      <c r="O10" s="53"/>
      <c r="P10" s="143">
        <f t="shared" si="2"/>
        <v>321544866.81999993</v>
      </c>
      <c r="Q10" s="144">
        <f t="shared" si="3"/>
        <v>219897696.72999993</v>
      </c>
      <c r="R10" s="145">
        <f t="shared" si="4"/>
        <v>541442563.54999983</v>
      </c>
      <c r="S10" s="39"/>
      <c r="T10" s="51">
        <v>394227858.51000023</v>
      </c>
      <c r="U10" s="52"/>
      <c r="V10" s="52">
        <v>86473436.800000027</v>
      </c>
      <c r="W10" s="52"/>
      <c r="X10" s="52">
        <v>480701295.31000024</v>
      </c>
      <c r="Y10" s="53"/>
      <c r="Z10" s="54">
        <v>219363655.69000006</v>
      </c>
      <c r="AA10" s="52"/>
      <c r="AB10" s="52">
        <v>176408101.15000004</v>
      </c>
      <c r="AC10" s="52"/>
      <c r="AD10" s="52">
        <v>395771756.84000009</v>
      </c>
      <c r="AE10" s="53"/>
      <c r="AF10" s="143">
        <f t="shared" si="5"/>
        <v>613591514.20000029</v>
      </c>
      <c r="AG10" s="144">
        <f t="shared" si="6"/>
        <v>262881537.95000005</v>
      </c>
      <c r="AH10" s="145">
        <f t="shared" si="7"/>
        <v>876473052.15000033</v>
      </c>
      <c r="AI10" s="41"/>
      <c r="AJ10" s="51">
        <v>129211442.0048992</v>
      </c>
      <c r="AK10" s="52"/>
      <c r="AL10" s="52">
        <v>36496348.718564354</v>
      </c>
      <c r="AM10" s="52"/>
      <c r="AN10" s="52">
        <v>165707790.72346357</v>
      </c>
      <c r="AO10" s="53"/>
      <c r="AP10" s="54">
        <v>43226437.024391323</v>
      </c>
      <c r="AQ10" s="52"/>
      <c r="AR10" s="52">
        <v>87776857.412145227</v>
      </c>
      <c r="AS10" s="52"/>
      <c r="AT10" s="52">
        <v>131003294.43653655</v>
      </c>
      <c r="AU10" s="53"/>
      <c r="AV10" s="143">
        <f t="shared" si="8"/>
        <v>172437879.02929053</v>
      </c>
      <c r="AW10" s="144">
        <f t="shared" si="9"/>
        <v>124273206.13070959</v>
      </c>
      <c r="AX10" s="145">
        <f t="shared" si="10"/>
        <v>296711085.16000009</v>
      </c>
      <c r="AY10" s="41"/>
      <c r="AZ10" s="51">
        <v>238792058.10694</v>
      </c>
      <c r="BA10" s="52"/>
      <c r="BB10" s="52">
        <v>47984580.403059803</v>
      </c>
      <c r="BC10" s="52"/>
      <c r="BD10" s="52">
        <v>286776638.50999981</v>
      </c>
      <c r="BE10" s="53"/>
      <c r="BF10" s="54">
        <v>181160196.98087201</v>
      </c>
      <c r="BG10" s="52"/>
      <c r="BH10" s="52">
        <v>147705502.34912801</v>
      </c>
      <c r="BI10" s="52"/>
      <c r="BJ10" s="52">
        <v>328865699.33000004</v>
      </c>
      <c r="BK10" s="53"/>
      <c r="BL10" s="143">
        <f t="shared" si="11"/>
        <v>419952255.08781201</v>
      </c>
      <c r="BM10" s="144">
        <f t="shared" si="12"/>
        <v>195690082.75218782</v>
      </c>
      <c r="BN10" s="145">
        <f t="shared" si="13"/>
        <v>615642337.83999979</v>
      </c>
      <c r="BO10" s="41"/>
      <c r="BP10" s="51">
        <v>164825657.2899999</v>
      </c>
      <c r="BQ10" s="52"/>
      <c r="BR10" s="52">
        <v>31212690.739999939</v>
      </c>
      <c r="BS10" s="52"/>
      <c r="BT10" s="52">
        <v>196038348.02999985</v>
      </c>
      <c r="BU10" s="53"/>
      <c r="BV10" s="54">
        <v>62871418.720000073</v>
      </c>
      <c r="BW10" s="52"/>
      <c r="BX10" s="52">
        <v>86544174.839999899</v>
      </c>
      <c r="BY10" s="52"/>
      <c r="BZ10" s="52">
        <v>149415593.55999997</v>
      </c>
      <c r="CA10" s="53"/>
      <c r="CB10" s="143">
        <f t="shared" si="14"/>
        <v>227697076.00999999</v>
      </c>
      <c r="CC10" s="144">
        <f t="shared" si="15"/>
        <v>117756865.57999983</v>
      </c>
      <c r="CD10" s="145">
        <f t="shared" si="16"/>
        <v>345453941.58999979</v>
      </c>
      <c r="CE10" s="41"/>
      <c r="CF10" s="51">
        <v>254756968.21958101</v>
      </c>
      <c r="CG10" s="52"/>
      <c r="CH10" s="52">
        <v>42762905.120418601</v>
      </c>
      <c r="CI10" s="52"/>
      <c r="CJ10" s="52">
        <v>297519873.33999962</v>
      </c>
      <c r="CK10" s="53"/>
      <c r="CL10" s="54">
        <v>163879998.499946</v>
      </c>
      <c r="CM10" s="52"/>
      <c r="CN10" s="52">
        <v>120004185.610054</v>
      </c>
      <c r="CO10" s="52"/>
      <c r="CP10" s="52">
        <v>283884184.11000001</v>
      </c>
      <c r="CQ10" s="53"/>
      <c r="CR10" s="143">
        <f t="shared" si="17"/>
        <v>418636966.71952701</v>
      </c>
      <c r="CS10" s="144">
        <f t="shared" si="18"/>
        <v>162767090.73047259</v>
      </c>
      <c r="CT10" s="145">
        <f t="shared" si="19"/>
        <v>581404057.44999957</v>
      </c>
      <c r="CU10" s="41"/>
      <c r="CV10" s="46">
        <f t="shared" si="0"/>
        <v>1400749110.2514205</v>
      </c>
      <c r="CW10" s="44"/>
      <c r="CX10" s="44">
        <f t="shared" si="1"/>
        <v>296033516.31204271</v>
      </c>
      <c r="CY10" s="55"/>
      <c r="CZ10" s="44">
        <f t="shared" si="20"/>
        <v>1696782626.5634632</v>
      </c>
      <c r="DA10" s="56"/>
      <c r="DB10" s="54">
        <f>+DB8+DB9</f>
        <v>773111447.61520946</v>
      </c>
      <c r="DC10" s="55"/>
      <c r="DD10" s="52">
        <f>+DD8+DD9</f>
        <v>787232963.56132722</v>
      </c>
      <c r="DE10" s="55"/>
      <c r="DF10" s="52">
        <f>+DF8+DF9</f>
        <v>1560344411.1765366</v>
      </c>
      <c r="DG10" s="56"/>
      <c r="DH10" s="175"/>
      <c r="DI10" s="188" t="s">
        <v>17</v>
      </c>
      <c r="DJ10" s="54">
        <f>+DJ8</f>
        <v>1696782626.5634632</v>
      </c>
      <c r="DK10" s="52">
        <f>+DK8</f>
        <v>1560344411.1765366</v>
      </c>
      <c r="DL10" s="53">
        <f>+DL8</f>
        <v>3257127037.7399998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-12293090.259999998</v>
      </c>
      <c r="E11" s="44"/>
      <c r="F11" s="44">
        <v>-4030528.1500000022</v>
      </c>
      <c r="G11" s="44"/>
      <c r="H11" s="44">
        <v>-16323618.41</v>
      </c>
      <c r="I11" s="45">
        <v>-126.84449770766959</v>
      </c>
      <c r="J11" s="46">
        <v>-1508783.2800000012</v>
      </c>
      <c r="K11" s="44"/>
      <c r="L11" s="44">
        <v>-10768439.029999997</v>
      </c>
      <c r="M11" s="44"/>
      <c r="N11" s="44">
        <v>-12277222.309999999</v>
      </c>
      <c r="O11" s="45"/>
      <c r="P11" s="137">
        <f t="shared" si="2"/>
        <v>-13801873.539999999</v>
      </c>
      <c r="Q11" s="138">
        <f t="shared" si="3"/>
        <v>-14798967.18</v>
      </c>
      <c r="R11" s="139">
        <f t="shared" si="4"/>
        <v>-28600840.719999999</v>
      </c>
      <c r="S11" s="39"/>
      <c r="T11" s="43">
        <v>67912.056000001729</v>
      </c>
      <c r="U11" s="44"/>
      <c r="V11" s="44">
        <v>-3787672.8800000045</v>
      </c>
      <c r="W11" s="44"/>
      <c r="X11" s="44">
        <v>-3719760.8240000028</v>
      </c>
      <c r="Y11" s="45"/>
      <c r="Z11" s="46">
        <v>42958472.160999976</v>
      </c>
      <c r="AA11" s="44"/>
      <c r="AB11" s="44">
        <v>-24340936.184</v>
      </c>
      <c r="AC11" s="44"/>
      <c r="AD11" s="44">
        <v>18617535.976999976</v>
      </c>
      <c r="AE11" s="45"/>
      <c r="AF11" s="137">
        <f t="shared" si="5"/>
        <v>43026384.216999978</v>
      </c>
      <c r="AG11" s="138">
        <f t="shared" si="6"/>
        <v>-28128609.064000003</v>
      </c>
      <c r="AH11" s="139">
        <f t="shared" si="7"/>
        <v>14897775.152999975</v>
      </c>
      <c r="AI11" s="41"/>
      <c r="AJ11" s="43">
        <v>-1696989.9851938114</v>
      </c>
      <c r="AK11" s="44"/>
      <c r="AL11" s="44">
        <v>-3170850.8146432787</v>
      </c>
      <c r="AM11" s="44"/>
      <c r="AN11" s="44">
        <v>-4867840.7998370901</v>
      </c>
      <c r="AO11" s="45"/>
      <c r="AP11" s="46">
        <v>-3178003.6615158841</v>
      </c>
      <c r="AQ11" s="44"/>
      <c r="AR11" s="44">
        <v>-24998936.8845037</v>
      </c>
      <c r="AS11" s="44"/>
      <c r="AT11" s="44">
        <v>-28176940.546019584</v>
      </c>
      <c r="AU11" s="45"/>
      <c r="AV11" s="137">
        <f t="shared" si="8"/>
        <v>-4874993.6467096955</v>
      </c>
      <c r="AW11" s="138">
        <f t="shared" si="9"/>
        <v>-28169787.699146979</v>
      </c>
      <c r="AX11" s="139">
        <f t="shared" si="10"/>
        <v>-33044781.345856674</v>
      </c>
      <c r="AY11" s="41"/>
      <c r="AZ11" s="43">
        <v>-16187303</v>
      </c>
      <c r="BA11" s="44"/>
      <c r="BB11" s="44">
        <v>-4691765</v>
      </c>
      <c r="BC11" s="44"/>
      <c r="BD11" s="44">
        <v>-20879068</v>
      </c>
      <c r="BE11" s="45"/>
      <c r="BF11" s="46">
        <v>-14285650</v>
      </c>
      <c r="BG11" s="44"/>
      <c r="BH11" s="44">
        <v>-17182652</v>
      </c>
      <c r="BI11" s="44"/>
      <c r="BJ11" s="44">
        <v>-31468302</v>
      </c>
      <c r="BK11" s="45"/>
      <c r="BL11" s="137">
        <f t="shared" si="11"/>
        <v>-30472953</v>
      </c>
      <c r="BM11" s="138">
        <f t="shared" si="12"/>
        <v>-21874417</v>
      </c>
      <c r="BN11" s="139">
        <f t="shared" si="13"/>
        <v>-52347370</v>
      </c>
      <c r="BO11" s="41"/>
      <c r="BP11" s="43">
        <v>-8691604.1200000066</v>
      </c>
      <c r="BQ11" s="44"/>
      <c r="BR11" s="44">
        <v>-10990050.959999993</v>
      </c>
      <c r="BS11" s="44"/>
      <c r="BT11" s="44">
        <v>-19681655.079999998</v>
      </c>
      <c r="BU11" s="45"/>
      <c r="BV11" s="46">
        <v>-7388558.1499999929</v>
      </c>
      <c r="BW11" s="44"/>
      <c r="BX11" s="44">
        <v>-2039786.1899999864</v>
      </c>
      <c r="BY11" s="44"/>
      <c r="BZ11" s="44">
        <v>-9428344.3399999794</v>
      </c>
      <c r="CA11" s="45"/>
      <c r="CB11" s="137">
        <f t="shared" si="14"/>
        <v>-16080162.27</v>
      </c>
      <c r="CC11" s="138">
        <f t="shared" si="15"/>
        <v>-13029837.14999998</v>
      </c>
      <c r="CD11" s="139">
        <f t="shared" si="16"/>
        <v>-29109999.419999979</v>
      </c>
      <c r="CE11" s="41"/>
      <c r="CF11" s="43">
        <v>-16533681</v>
      </c>
      <c r="CG11" s="44"/>
      <c r="CH11" s="44">
        <v>626798</v>
      </c>
      <c r="CI11" s="44"/>
      <c r="CJ11" s="44">
        <v>-15906883</v>
      </c>
      <c r="CK11" s="45"/>
      <c r="CL11" s="46">
        <v>-32896196</v>
      </c>
      <c r="CM11" s="44"/>
      <c r="CN11" s="44">
        <v>1863544</v>
      </c>
      <c r="CO11" s="44"/>
      <c r="CP11" s="44">
        <v>-31032652</v>
      </c>
      <c r="CQ11" s="45"/>
      <c r="CR11" s="137">
        <f t="shared" si="17"/>
        <v>-49429877</v>
      </c>
      <c r="CS11" s="138">
        <f t="shared" si="18"/>
        <v>2490342</v>
      </c>
      <c r="CT11" s="139">
        <f t="shared" si="19"/>
        <v>-46939535</v>
      </c>
      <c r="CU11" s="41"/>
      <c r="CV11" s="46">
        <f t="shared" si="0"/>
        <v>-55334756.309193812</v>
      </c>
      <c r="CW11" s="44"/>
      <c r="CX11" s="44">
        <f t="shared" si="1"/>
        <v>-26044069.804643281</v>
      </c>
      <c r="CY11" s="47"/>
      <c r="CZ11" s="44">
        <f t="shared" si="20"/>
        <v>-81378826.113837093</v>
      </c>
      <c r="DA11" s="48"/>
      <c r="DB11" s="46">
        <f t="shared" ref="DB11:DB15" si="21">+J11+Z11+AP11+BF11+BV11+CL11</f>
        <v>-16298718.930515902</v>
      </c>
      <c r="DC11" s="47"/>
      <c r="DD11" s="44">
        <f t="shared" ref="DD11:DD15" si="22">+L11+AB11+AR11+BH11+BX11+CN11</f>
        <v>-77467206.288503692</v>
      </c>
      <c r="DE11" s="47"/>
      <c r="DF11" s="44">
        <f t="shared" ref="DF11:DF15" si="23">+DB11+DD11</f>
        <v>-93765925.219019592</v>
      </c>
      <c r="DG11" s="48"/>
      <c r="DH11" s="174"/>
      <c r="DI11" s="187" t="s">
        <v>1</v>
      </c>
      <c r="DJ11" s="46">
        <f t="shared" ref="DJ11:DJ15" si="24">+CZ11</f>
        <v>-81378826.113837093</v>
      </c>
      <c r="DK11" s="44">
        <f t="shared" ref="DK11:DK15" si="25">+DF11</f>
        <v>-93765925.219019592</v>
      </c>
      <c r="DL11" s="45">
        <f t="shared" ref="DL11:DL15" si="26">+DJ11+DK11</f>
        <v>-175144751.33285668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5855284.6999999993</v>
      </c>
      <c r="AK14" s="44"/>
      <c r="AL14" s="44">
        <v>5258637.0600000005</v>
      </c>
      <c r="AM14" s="44"/>
      <c r="AN14" s="44">
        <v>11113921.76</v>
      </c>
      <c r="AO14" s="45"/>
      <c r="AP14" s="46">
        <v>6030135.2500000037</v>
      </c>
      <c r="AQ14" s="44"/>
      <c r="AR14" s="44">
        <v>11755753.640000001</v>
      </c>
      <c r="AS14" s="44"/>
      <c r="AT14" s="44">
        <v>17785888.890000004</v>
      </c>
      <c r="AU14" s="45"/>
      <c r="AV14" s="137">
        <f t="shared" si="8"/>
        <v>11885419.950000003</v>
      </c>
      <c r="AW14" s="138">
        <f t="shared" si="9"/>
        <v>17014390.700000003</v>
      </c>
      <c r="AX14" s="139">
        <f t="shared" si="10"/>
        <v>28899810.650000006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-457.44</v>
      </c>
      <c r="BQ14" s="44"/>
      <c r="BR14" s="44">
        <v>0</v>
      </c>
      <c r="BS14" s="44"/>
      <c r="BT14" s="44">
        <v>-457.44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-457.44</v>
      </c>
      <c r="CC14" s="138">
        <f t="shared" si="15"/>
        <v>0</v>
      </c>
      <c r="CD14" s="139">
        <f t="shared" si="16"/>
        <v>-457.44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5854827.2599999988</v>
      </c>
      <c r="CW14" s="44"/>
      <c r="CX14" s="44">
        <f t="shared" si="1"/>
        <v>5258637.0600000005</v>
      </c>
      <c r="CY14" s="47"/>
      <c r="CZ14" s="44">
        <f t="shared" si="20"/>
        <v>11113464.32</v>
      </c>
      <c r="DA14" s="48"/>
      <c r="DB14" s="46">
        <f t="shared" si="21"/>
        <v>6030135.2500000037</v>
      </c>
      <c r="DC14" s="47"/>
      <c r="DD14" s="44">
        <f t="shared" si="22"/>
        <v>11755753.640000001</v>
      </c>
      <c r="DE14" s="47"/>
      <c r="DF14" s="44">
        <f t="shared" si="23"/>
        <v>17785888.890000004</v>
      </c>
      <c r="DG14" s="48"/>
      <c r="DH14" s="174"/>
      <c r="DI14" s="187" t="s">
        <v>4</v>
      </c>
      <c r="DJ14" s="46">
        <f t="shared" si="24"/>
        <v>11113464.32</v>
      </c>
      <c r="DK14" s="44">
        <f t="shared" si="25"/>
        <v>17785888.890000004</v>
      </c>
      <c r="DL14" s="45">
        <f t="shared" si="26"/>
        <v>28899353.210000005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92860.52</v>
      </c>
      <c r="AK15" s="44"/>
      <c r="AL15" s="44">
        <v>62491.48</v>
      </c>
      <c r="AM15" s="44"/>
      <c r="AN15" s="44">
        <v>155352</v>
      </c>
      <c r="AO15" s="45"/>
      <c r="AP15" s="46">
        <v>159547.13</v>
      </c>
      <c r="AQ15" s="44"/>
      <c r="AR15" s="44">
        <v>345778.7</v>
      </c>
      <c r="AS15" s="44"/>
      <c r="AT15" s="44">
        <v>505325.83</v>
      </c>
      <c r="AU15" s="45"/>
      <c r="AV15" s="137">
        <f t="shared" si="8"/>
        <v>252407.65000000002</v>
      </c>
      <c r="AW15" s="138">
        <f t="shared" si="9"/>
        <v>408270.18</v>
      </c>
      <c r="AX15" s="139">
        <f t="shared" si="10"/>
        <v>660677.83000000007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92860.52</v>
      </c>
      <c r="CW15" s="44"/>
      <c r="CX15" s="44">
        <f t="shared" si="1"/>
        <v>62491.48</v>
      </c>
      <c r="CY15" s="47"/>
      <c r="CZ15" s="44">
        <f t="shared" si="20"/>
        <v>155352</v>
      </c>
      <c r="DA15" s="48"/>
      <c r="DB15" s="46">
        <f t="shared" si="21"/>
        <v>159547.13</v>
      </c>
      <c r="DC15" s="47"/>
      <c r="DD15" s="44">
        <f t="shared" si="22"/>
        <v>345778.7</v>
      </c>
      <c r="DE15" s="47"/>
      <c r="DF15" s="44">
        <f t="shared" si="23"/>
        <v>505325.83</v>
      </c>
      <c r="DG15" s="48"/>
      <c r="DH15" s="174"/>
      <c r="DI15" s="187" t="s">
        <v>5</v>
      </c>
      <c r="DJ15" s="46">
        <f t="shared" si="24"/>
        <v>155352</v>
      </c>
      <c r="DK15" s="44">
        <f t="shared" si="25"/>
        <v>505325.83</v>
      </c>
      <c r="DL15" s="45">
        <f t="shared" si="26"/>
        <v>660677.83000000007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206642035.85999998</v>
      </c>
      <c r="E16" s="55">
        <v>1956.9857172891884</v>
      </c>
      <c r="F16" s="52">
        <v>47073026.37999998</v>
      </c>
      <c r="G16" s="55">
        <v>2037.9697973850541</v>
      </c>
      <c r="H16" s="52">
        <v>253715062.23999998</v>
      </c>
      <c r="I16" s="56">
        <v>1971.5211923226357</v>
      </c>
      <c r="J16" s="54">
        <v>101100957.41999999</v>
      </c>
      <c r="K16" s="55">
        <v>330.70545714444592</v>
      </c>
      <c r="L16" s="52">
        <v>158025703.16999996</v>
      </c>
      <c r="M16" s="55">
        <v>600.25564896833578</v>
      </c>
      <c r="N16" s="52">
        <v>259126660.58999994</v>
      </c>
      <c r="O16" s="56">
        <v>455.42554547899113</v>
      </c>
      <c r="P16" s="143">
        <f t="shared" si="2"/>
        <v>307742993.27999997</v>
      </c>
      <c r="Q16" s="144">
        <f t="shared" si="3"/>
        <v>205098729.54999995</v>
      </c>
      <c r="R16" s="145">
        <f t="shared" si="4"/>
        <v>512841722.82999992</v>
      </c>
      <c r="S16" s="39"/>
      <c r="T16" s="51">
        <v>394295770.56600022</v>
      </c>
      <c r="U16" s="55">
        <v>2081.1667461878305</v>
      </c>
      <c r="V16" s="52">
        <v>82685763.920000017</v>
      </c>
      <c r="W16" s="55">
        <v>1802.4144723705726</v>
      </c>
      <c r="X16" s="52">
        <v>476981534.48600024</v>
      </c>
      <c r="Y16" s="56">
        <v>2026.8279742238701</v>
      </c>
      <c r="Z16" s="54">
        <v>262322127.85100004</v>
      </c>
      <c r="AA16" s="55">
        <v>276.8892724759603</v>
      </c>
      <c r="AB16" s="52">
        <v>152067164.96600002</v>
      </c>
      <c r="AC16" s="55">
        <v>421.95870228977986</v>
      </c>
      <c r="AD16" s="52">
        <v>414389292.81700003</v>
      </c>
      <c r="AE16" s="56">
        <v>316.86613498739081</v>
      </c>
      <c r="AF16" s="143">
        <f t="shared" si="5"/>
        <v>656617898.41700029</v>
      </c>
      <c r="AG16" s="144">
        <f t="shared" si="6"/>
        <v>234752928.88600004</v>
      </c>
      <c r="AH16" s="145">
        <f t="shared" si="7"/>
        <v>891370827.30300033</v>
      </c>
      <c r="AI16" s="41"/>
      <c r="AJ16" s="51">
        <v>133462597.23970538</v>
      </c>
      <c r="AK16" s="55">
        <v>2117.1097277872045</v>
      </c>
      <c r="AL16" s="52">
        <v>38646626.443921074</v>
      </c>
      <c r="AM16" s="55">
        <v>2225.4190051779956</v>
      </c>
      <c r="AN16" s="52">
        <v>172109223.68362647</v>
      </c>
      <c r="AO16" s="56">
        <v>2140.5022471410898</v>
      </c>
      <c r="AP16" s="54">
        <v>46238115.742875442</v>
      </c>
      <c r="AQ16" s="55">
        <v>326.9143776274795</v>
      </c>
      <c r="AR16" s="52">
        <v>74879452.867641523</v>
      </c>
      <c r="AS16" s="55">
        <v>543.55398099319484</v>
      </c>
      <c r="AT16" s="52">
        <v>121117568.61051697</v>
      </c>
      <c r="AU16" s="56">
        <v>336.07920609826454</v>
      </c>
      <c r="AV16" s="143">
        <f t="shared" si="8"/>
        <v>179700712.98258084</v>
      </c>
      <c r="AW16" s="144">
        <f t="shared" si="9"/>
        <v>113526079.3115626</v>
      </c>
      <c r="AX16" s="145">
        <f t="shared" si="10"/>
        <v>293226792.29414344</v>
      </c>
      <c r="AY16" s="41"/>
      <c r="AZ16" s="51">
        <v>222604755.10694</v>
      </c>
      <c r="BA16" s="55">
        <v>2028.548107338886</v>
      </c>
      <c r="BB16" s="52">
        <v>43292815.403059803</v>
      </c>
      <c r="BC16" s="55">
        <v>1642.8040603749023</v>
      </c>
      <c r="BD16" s="52">
        <v>265897570.50999981</v>
      </c>
      <c r="BE16" s="56">
        <v>1953.8505721255929</v>
      </c>
      <c r="BF16" s="54">
        <v>166874546.98087201</v>
      </c>
      <c r="BG16" s="55">
        <v>287.6978711262995</v>
      </c>
      <c r="BH16" s="52">
        <v>130522850.34912801</v>
      </c>
      <c r="BI16" s="55">
        <v>489.57757545536998</v>
      </c>
      <c r="BJ16" s="52">
        <v>297397397.33000004</v>
      </c>
      <c r="BK16" s="56">
        <v>351.26907674717739</v>
      </c>
      <c r="BL16" s="143">
        <f t="shared" si="11"/>
        <v>389479302.08781201</v>
      </c>
      <c r="BM16" s="144">
        <f t="shared" si="12"/>
        <v>173815665.75218782</v>
      </c>
      <c r="BN16" s="145">
        <f t="shared" si="13"/>
        <v>563294967.83999979</v>
      </c>
      <c r="BO16" s="41"/>
      <c r="BP16" s="51">
        <v>156133595.7299999</v>
      </c>
      <c r="BQ16" s="55">
        <v>1800.1844270857341</v>
      </c>
      <c r="BR16" s="52">
        <v>20222639.779999945</v>
      </c>
      <c r="BS16" s="55">
        <v>1253.2622570649446</v>
      </c>
      <c r="BT16" s="52">
        <v>176356235.50999987</v>
      </c>
      <c r="BU16" s="56">
        <v>1714.3935481393619</v>
      </c>
      <c r="BV16" s="54">
        <v>55482860.570000082</v>
      </c>
      <c r="BW16" s="55">
        <v>206.75173024538421</v>
      </c>
      <c r="BX16" s="54">
        <v>84504388.649999917</v>
      </c>
      <c r="BY16" s="55">
        <v>496.40718930635791</v>
      </c>
      <c r="BZ16" s="54">
        <v>139987249.22</v>
      </c>
      <c r="CA16" s="56">
        <v>319.17783522995438</v>
      </c>
      <c r="CB16" s="143">
        <f t="shared" si="14"/>
        <v>211616456.29999998</v>
      </c>
      <c r="CC16" s="144">
        <f t="shared" si="15"/>
        <v>104727028.42999986</v>
      </c>
      <c r="CD16" s="145">
        <f t="shared" si="16"/>
        <v>316343484.72999984</v>
      </c>
      <c r="CE16" s="41"/>
      <c r="CF16" s="51">
        <v>238223287.21958101</v>
      </c>
      <c r="CG16" s="55">
        <v>1902.1645764031764</v>
      </c>
      <c r="CH16" s="52">
        <v>43389703.120418601</v>
      </c>
      <c r="CI16" s="55">
        <v>2008.1317684277597</v>
      </c>
      <c r="CJ16" s="52">
        <v>281612990.33999962</v>
      </c>
      <c r="CK16" s="56">
        <v>1917.7567526303219</v>
      </c>
      <c r="CL16" s="54">
        <v>130983802.499946</v>
      </c>
      <c r="CM16" s="55">
        <v>244.08087063781187</v>
      </c>
      <c r="CN16" s="52">
        <v>121867729.610054</v>
      </c>
      <c r="CO16" s="55">
        <v>379.39849760144824</v>
      </c>
      <c r="CP16" s="52">
        <v>252851532.11000001</v>
      </c>
      <c r="CQ16" s="56">
        <v>294.7489107820212</v>
      </c>
      <c r="CR16" s="143">
        <f t="shared" si="17"/>
        <v>369207089.71952701</v>
      </c>
      <c r="CS16" s="144">
        <f t="shared" si="18"/>
        <v>165257432.73047259</v>
      </c>
      <c r="CT16" s="145">
        <f t="shared" si="19"/>
        <v>534464522.44999957</v>
      </c>
      <c r="CU16" s="41"/>
      <c r="CV16" s="54">
        <f>SUM(CV10:CV15)</f>
        <v>1351362041.7222266</v>
      </c>
      <c r="CW16" s="55">
        <f>+CV16/$CV$111</f>
        <v>1987.8905639804627</v>
      </c>
      <c r="CX16" s="52">
        <f>SUM(CX10:CX15)</f>
        <v>275310575.04739946</v>
      </c>
      <c r="CY16" s="55">
        <f>+CX16/$CX$111</f>
        <v>1830.0965536437627</v>
      </c>
      <c r="CZ16" s="52">
        <f t="shared" si="20"/>
        <v>1626672616.7696261</v>
      </c>
      <c r="DA16" s="56">
        <f>+CZ16/$CZ$111</f>
        <v>1959.2988667861828</v>
      </c>
      <c r="DB16" s="54">
        <f>SUM(DB10:DB15)</f>
        <v>763002411.06469357</v>
      </c>
      <c r="DC16" s="55">
        <f>+DB16/$DB$111</f>
        <v>274.50365940092684</v>
      </c>
      <c r="DD16" s="52">
        <f>SUM(DD10:DD15)</f>
        <v>721867289.61282361</v>
      </c>
      <c r="DE16" s="55">
        <f>+DD16/$DD$111</f>
        <v>475.08303280638359</v>
      </c>
      <c r="DF16" s="52">
        <f>SUM(DF10:DF15)</f>
        <v>1484869700.6775169</v>
      </c>
      <c r="DG16" s="56">
        <f>+DF16/$DF$111</f>
        <v>345.3967714262526</v>
      </c>
      <c r="DH16" s="175"/>
      <c r="DI16" s="187" t="s">
        <v>92</v>
      </c>
      <c r="DJ16" s="54">
        <f>SUM(DJ10:DJ15)</f>
        <v>1626672616.7696261</v>
      </c>
      <c r="DK16" s="52">
        <f>SUM(DK10:DK15)</f>
        <v>1484869700.6775169</v>
      </c>
      <c r="DL16" s="53">
        <f>SUM(DL10:DL15)</f>
        <v>3111542317.4471431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0</v>
      </c>
      <c r="G20" s="47">
        <v>0</v>
      </c>
      <c r="H20" s="44">
        <v>0</v>
      </c>
      <c r="I20" s="48">
        <v>0</v>
      </c>
      <c r="J20" s="46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>
        <v>789347.90834600478</v>
      </c>
      <c r="U20" s="47">
        <v>4.1663257398487525</v>
      </c>
      <c r="V20" s="44">
        <v>18221.796606487605</v>
      </c>
      <c r="W20" s="47">
        <v>0.39720537561825842</v>
      </c>
      <c r="X20" s="44">
        <v>807569.70495249238</v>
      </c>
      <c r="Y20" s="48">
        <v>3.4315895916123145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789347.90834600478</v>
      </c>
      <c r="AG20" s="138">
        <f t="shared" ref="AG20:AG63" si="31">+V20+AB20</f>
        <v>18221.796606487605</v>
      </c>
      <c r="AH20" s="139">
        <f t="shared" ref="AH20:AH63" si="32">+AF20+AG20</f>
        <v>807569.70495249238</v>
      </c>
      <c r="AI20" s="41"/>
      <c r="AJ20" s="43">
        <v>62271.367008384535</v>
      </c>
      <c r="AK20" s="47">
        <v>0.98780721777259728</v>
      </c>
      <c r="AL20" s="44">
        <v>3970.8583572729913</v>
      </c>
      <c r="AM20" s="47">
        <v>0.22865705155320692</v>
      </c>
      <c r="AN20" s="44">
        <v>66242.225365657534</v>
      </c>
      <c r="AO20" s="48">
        <v>0.82384679458818411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62271.367008384535</v>
      </c>
      <c r="AW20" s="138">
        <f t="shared" ref="AW20:AW63" si="34">+AL20+AR20</f>
        <v>3970.8583572729913</v>
      </c>
      <c r="AX20" s="139">
        <f t="shared" ref="AX20:AX63" si="35">+AV20+AW20</f>
        <v>66242.225365657534</v>
      </c>
      <c r="AY20" s="41"/>
      <c r="AZ20" s="43">
        <v>50349.316151674509</v>
      </c>
      <c r="BA20" s="47">
        <v>0.45882222927457272</v>
      </c>
      <c r="BB20" s="44">
        <v>806.85262878951335</v>
      </c>
      <c r="BC20" s="47">
        <v>3.0617107304273264E-2</v>
      </c>
      <c r="BD20" s="44">
        <v>51156.168780464024</v>
      </c>
      <c r="BE20" s="48">
        <v>0.37590230496560356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50349.316151674509</v>
      </c>
      <c r="BM20" s="138">
        <f t="shared" ref="BM20:BM63" si="37">+BB20+BH20</f>
        <v>806.85262878951335</v>
      </c>
      <c r="BN20" s="139">
        <f t="shared" ref="BN20:BN63" si="38">+BL20+BM20</f>
        <v>51156.168780464024</v>
      </c>
      <c r="BO20" s="41"/>
      <c r="BP20" s="43">
        <v>65155.609792417628</v>
      </c>
      <c r="BQ20" s="47">
        <v>0.7512291863720153</v>
      </c>
      <c r="BR20" s="44">
        <v>2102.9468617650114</v>
      </c>
      <c r="BS20" s="47">
        <v>0.13032640442272009</v>
      </c>
      <c r="BT20" s="44">
        <v>67258.556654182641</v>
      </c>
      <c r="BU20" s="48">
        <v>0.65383361836705911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65155.609792417628</v>
      </c>
      <c r="CC20" s="138">
        <f t="shared" ref="CC20:CC63" si="40">+BR20+BX20</f>
        <v>2102.9468617650114</v>
      </c>
      <c r="CD20" s="139">
        <f t="shared" ref="CD20:CD63" si="41">+CB20+CC20</f>
        <v>67258.556654182641</v>
      </c>
      <c r="CE20" s="41"/>
      <c r="CF20" s="43">
        <v>180886.13198928704</v>
      </c>
      <c r="CG20" s="47">
        <v>1.4443390343928124</v>
      </c>
      <c r="CH20" s="44">
        <v>4605.8951163238889</v>
      </c>
      <c r="CI20" s="47">
        <v>0.21316680318063078</v>
      </c>
      <c r="CJ20" s="44">
        <v>185492.02710561093</v>
      </c>
      <c r="CK20" s="48">
        <v>1.2631824516027848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180886.13198928704</v>
      </c>
      <c r="CS20" s="138">
        <f t="shared" ref="CS20:CS63" si="43">+CH20+CN20</f>
        <v>4605.8951163238889</v>
      </c>
      <c r="CT20" s="139">
        <f t="shared" ref="CT20:CT63" si="44">+CR20+CS20</f>
        <v>185492.02710561093</v>
      </c>
      <c r="CU20" s="41"/>
      <c r="CV20" s="46">
        <f t="shared" ref="CV20:CV60" si="45">+D20+T20+AJ20+AZ20+BP20+CF20</f>
        <v>1148010.3332877685</v>
      </c>
      <c r="CW20" s="47">
        <f t="shared" ref="CW20:CW63" si="46">+CV20/$CV$111</f>
        <v>1.6887546330562926</v>
      </c>
      <c r="CX20" s="47">
        <f t="shared" ref="CX20:CX60" si="47">+F20+V20+AL20+BB20+BR20+CH20</f>
        <v>29708.349570639013</v>
      </c>
      <c r="CY20" s="47">
        <f t="shared" ref="CY20:CY63" si="48">+CX20/$CX$111</f>
        <v>0.19748296321094833</v>
      </c>
      <c r="CZ20" s="44">
        <f t="shared" ref="CZ20:CZ63" si="49">+CV20+CX20</f>
        <v>1177718.6828584075</v>
      </c>
      <c r="DA20" s="48">
        <f t="shared" ref="DA20:DA63" si="50">+CZ20/$CZ$111</f>
        <v>1.4185416640871558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1177718.6828584075</v>
      </c>
      <c r="DK20" s="44">
        <f t="shared" ref="DK20:DK60" si="58">+DF20</f>
        <v>0</v>
      </c>
      <c r="DL20" s="45">
        <f t="shared" ref="DL20:DL62" si="59">+DJ20+DK20</f>
        <v>1177718.6828584075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1223626.0899999999</v>
      </c>
      <c r="E21" s="47">
        <v>11.588246173952571</v>
      </c>
      <c r="F21" s="44">
        <v>1535085.11</v>
      </c>
      <c r="G21" s="47">
        <v>66.459654948480392</v>
      </c>
      <c r="H21" s="44">
        <v>2758711.2</v>
      </c>
      <c r="I21" s="48">
        <v>21.436873105913438</v>
      </c>
      <c r="J21" s="46">
        <v>1427156.01</v>
      </c>
      <c r="K21" s="47">
        <v>4.6682869554124293</v>
      </c>
      <c r="L21" s="44">
        <v>5622252.7300000004</v>
      </c>
      <c r="M21" s="47">
        <v>21.355949655099067</v>
      </c>
      <c r="N21" s="44">
        <v>7049408.7400000002</v>
      </c>
      <c r="O21" s="48">
        <v>12.389619861611278</v>
      </c>
      <c r="P21" s="137">
        <f t="shared" si="27"/>
        <v>2650782.0999999996</v>
      </c>
      <c r="Q21" s="138">
        <f t="shared" si="28"/>
        <v>7157337.8400000008</v>
      </c>
      <c r="R21" s="139">
        <f t="shared" si="29"/>
        <v>9808119.9400000013</v>
      </c>
      <c r="S21" s="39"/>
      <c r="T21" s="43">
        <v>1359899.274285858</v>
      </c>
      <c r="U21" s="47">
        <v>7.1778024495318675</v>
      </c>
      <c r="V21" s="44">
        <v>3444172.587946008</v>
      </c>
      <c r="W21" s="47">
        <v>75.077331617351675</v>
      </c>
      <c r="X21" s="44">
        <v>4804071.8622318655</v>
      </c>
      <c r="Y21" s="48">
        <v>20.413845267712553</v>
      </c>
      <c r="Z21" s="46">
        <v>2557949.6594912973</v>
      </c>
      <c r="AA21" s="47">
        <v>2.6999964739877953</v>
      </c>
      <c r="AB21" s="44">
        <v>5185626.6673024055</v>
      </c>
      <c r="AC21" s="47">
        <v>14.389170072207438</v>
      </c>
      <c r="AD21" s="44">
        <v>7743576.3267937023</v>
      </c>
      <c r="AE21" s="48">
        <v>5.9211884674215138</v>
      </c>
      <c r="AF21" s="137">
        <f t="shared" si="30"/>
        <v>3917848.9337771554</v>
      </c>
      <c r="AG21" s="138">
        <f t="shared" si="31"/>
        <v>8629799.2552484125</v>
      </c>
      <c r="AH21" s="139">
        <f t="shared" si="32"/>
        <v>12547648.189025568</v>
      </c>
      <c r="AI21" s="41"/>
      <c r="AJ21" s="43">
        <v>1110716.2742838738</v>
      </c>
      <c r="AK21" s="47">
        <v>17.61923023927465</v>
      </c>
      <c r="AL21" s="44">
        <v>1137924.4228378625</v>
      </c>
      <c r="AM21" s="47">
        <v>65.525994635371561</v>
      </c>
      <c r="AN21" s="44">
        <v>2248640.6971217366</v>
      </c>
      <c r="AO21" s="48">
        <v>27.966080853689235</v>
      </c>
      <c r="AP21" s="46">
        <v>1167458.912706417</v>
      </c>
      <c r="AQ21" s="47">
        <v>8.2542097081860391</v>
      </c>
      <c r="AR21" s="44">
        <v>4377477.2249692958</v>
      </c>
      <c r="AS21" s="47">
        <v>31.776342924740277</v>
      </c>
      <c r="AT21" s="44">
        <v>5544936.1376757128</v>
      </c>
      <c r="AU21" s="48">
        <v>19.860299851630614</v>
      </c>
      <c r="AV21" s="137">
        <f t="shared" si="33"/>
        <v>2278175.1869902909</v>
      </c>
      <c r="AW21" s="138">
        <f t="shared" si="34"/>
        <v>5515401.6478071585</v>
      </c>
      <c r="AX21" s="139">
        <f t="shared" si="35"/>
        <v>7793576.8347974494</v>
      </c>
      <c r="AY21" s="41"/>
      <c r="AZ21" s="43">
        <v>1997863.6956514413</v>
      </c>
      <c r="BA21" s="47">
        <v>18.206091853643667</v>
      </c>
      <c r="BB21" s="44">
        <v>1681897.5306445451</v>
      </c>
      <c r="BC21" s="47">
        <v>63.821862051551818</v>
      </c>
      <c r="BD21" s="44">
        <v>3679761.2262959862</v>
      </c>
      <c r="BE21" s="48">
        <v>27.039372956638569</v>
      </c>
      <c r="BF21" s="46">
        <v>5359290.0070519112</v>
      </c>
      <c r="BG21" s="47">
        <v>9.2396135520536919</v>
      </c>
      <c r="BH21" s="44">
        <v>5566183.5851894096</v>
      </c>
      <c r="BI21" s="47">
        <v>20.878173108289889</v>
      </c>
      <c r="BJ21" s="44">
        <v>10925473.592241321</v>
      </c>
      <c r="BK21" s="48">
        <v>12.904554835474142</v>
      </c>
      <c r="BL21" s="137">
        <f t="shared" si="36"/>
        <v>7357153.702703353</v>
      </c>
      <c r="BM21" s="138">
        <f t="shared" si="37"/>
        <v>7248081.1158339549</v>
      </c>
      <c r="BN21" s="139">
        <f t="shared" si="38"/>
        <v>14605234.818537308</v>
      </c>
      <c r="BO21" s="41"/>
      <c r="BP21" s="43">
        <v>656486.87556932424</v>
      </c>
      <c r="BQ21" s="47">
        <v>7.569142595228108</v>
      </c>
      <c r="BR21" s="44">
        <v>933535.27281598933</v>
      </c>
      <c r="BS21" s="47">
        <v>57.854193902825315</v>
      </c>
      <c r="BT21" s="44">
        <v>1590022.1483853136</v>
      </c>
      <c r="BU21" s="48">
        <v>15.456917101385402</v>
      </c>
      <c r="BV21" s="46">
        <v>2137959.5120041715</v>
      </c>
      <c r="BW21" s="47">
        <v>7.9669076857303631</v>
      </c>
      <c r="BX21" s="44">
        <v>3396626.93809372</v>
      </c>
      <c r="BY21" s="47">
        <v>19.952928580371022</v>
      </c>
      <c r="BZ21" s="44">
        <v>5534586.4500978915</v>
      </c>
      <c r="CA21" s="48">
        <v>12.61913018420038</v>
      </c>
      <c r="CB21" s="137">
        <f t="shared" si="39"/>
        <v>2794446.3875734955</v>
      </c>
      <c r="CC21" s="138">
        <f t="shared" si="40"/>
        <v>4330162.2109097093</v>
      </c>
      <c r="CD21" s="139">
        <f t="shared" si="41"/>
        <v>7124608.5984832048</v>
      </c>
      <c r="CE21" s="41"/>
      <c r="CF21" s="43">
        <v>3483318.7339527933</v>
      </c>
      <c r="CG21" s="47">
        <v>27.81359279094838</v>
      </c>
      <c r="CH21" s="44">
        <v>2640988.0070444955</v>
      </c>
      <c r="CI21" s="47">
        <v>122.22835224901631</v>
      </c>
      <c r="CJ21" s="44">
        <v>6124306.7409972884</v>
      </c>
      <c r="CK21" s="48">
        <v>41.705926255557138</v>
      </c>
      <c r="CL21" s="46">
        <v>5535800.4977310831</v>
      </c>
      <c r="CM21" s="47">
        <v>10.315649564105394</v>
      </c>
      <c r="CN21" s="44">
        <v>7722867.3715241449</v>
      </c>
      <c r="CO21" s="47">
        <v>24.042823209285256</v>
      </c>
      <c r="CP21" s="44">
        <v>13258667.869255228</v>
      </c>
      <c r="CQ21" s="48">
        <v>15.455622832387828</v>
      </c>
      <c r="CR21" s="137">
        <f t="shared" si="42"/>
        <v>9019119.2316838764</v>
      </c>
      <c r="CS21" s="138">
        <f t="shared" si="43"/>
        <v>10363855.37856864</v>
      </c>
      <c r="CT21" s="139">
        <f t="shared" si="44"/>
        <v>19382974.610252514</v>
      </c>
      <c r="CU21" s="41"/>
      <c r="CV21" s="46">
        <f t="shared" si="45"/>
        <v>9831910.9437432904</v>
      </c>
      <c r="CW21" s="47">
        <f t="shared" si="46"/>
        <v>14.4630101982552</v>
      </c>
      <c r="CX21" s="47">
        <f t="shared" si="47"/>
        <v>11373602.931288902</v>
      </c>
      <c r="CY21" s="47">
        <f t="shared" si="48"/>
        <v>75.604765721334147</v>
      </c>
      <c r="CZ21" s="44">
        <f t="shared" si="49"/>
        <v>21205513.875032194</v>
      </c>
      <c r="DA21" s="48">
        <f t="shared" si="50"/>
        <v>25.541672538558132</v>
      </c>
      <c r="DB21" s="46">
        <f t="shared" si="51"/>
        <v>18185614.598984879</v>
      </c>
      <c r="DC21" s="47">
        <f t="shared" si="52"/>
        <v>6.5425976163173667</v>
      </c>
      <c r="DD21" s="44">
        <f t="shared" si="53"/>
        <v>31871034.517078977</v>
      </c>
      <c r="DE21" s="47">
        <f t="shared" si="54"/>
        <v>20.975306617885344</v>
      </c>
      <c r="DF21" s="44">
        <f t="shared" si="55"/>
        <v>50056649.116063856</v>
      </c>
      <c r="DG21" s="48">
        <f t="shared" si="56"/>
        <v>11.643718627443485</v>
      </c>
      <c r="DH21" s="174"/>
      <c r="DI21" s="187" t="s">
        <v>20</v>
      </c>
      <c r="DJ21" s="46">
        <f t="shared" si="57"/>
        <v>21205513.875032194</v>
      </c>
      <c r="DK21" s="44">
        <f t="shared" si="58"/>
        <v>50056649.116063856</v>
      </c>
      <c r="DL21" s="45">
        <f t="shared" si="59"/>
        <v>71262162.99109605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10.32</v>
      </c>
      <c r="E22" s="47">
        <v>9.773467686945981E-5</v>
      </c>
      <c r="F22" s="44">
        <v>0</v>
      </c>
      <c r="G22" s="47">
        <v>0</v>
      </c>
      <c r="H22" s="44">
        <v>10.32</v>
      </c>
      <c r="I22" s="48">
        <v>8.0192711166368789E-5</v>
      </c>
      <c r="J22" s="46">
        <v>2236.2399999999998</v>
      </c>
      <c r="K22" s="47">
        <v>7.3148345016404263E-3</v>
      </c>
      <c r="L22" s="44">
        <v>826.3</v>
      </c>
      <c r="M22" s="47">
        <v>3.1386744864470642E-3</v>
      </c>
      <c r="N22" s="44">
        <v>3062.54</v>
      </c>
      <c r="O22" s="48">
        <v>5.3825374312142672E-3</v>
      </c>
      <c r="P22" s="137">
        <f t="shared" si="27"/>
        <v>2246.56</v>
      </c>
      <c r="Q22" s="138">
        <f t="shared" si="28"/>
        <v>826.3</v>
      </c>
      <c r="R22" s="139">
        <f t="shared" si="29"/>
        <v>3072.8599999999997</v>
      </c>
      <c r="S22" s="39"/>
      <c r="T22" s="43">
        <v>877.48908959500704</v>
      </c>
      <c r="U22" s="47">
        <v>4.6315513625375783E-3</v>
      </c>
      <c r="V22" s="44">
        <v>685.09239611769181</v>
      </c>
      <c r="W22" s="47">
        <v>1.4933894193301184E-2</v>
      </c>
      <c r="X22" s="44">
        <v>1562.5814857126988</v>
      </c>
      <c r="Y22" s="48">
        <v>6.6398458604056314E-3</v>
      </c>
      <c r="Z22" s="46">
        <v>64029.397981275994</v>
      </c>
      <c r="AA22" s="47">
        <v>6.7585047320824571E-2</v>
      </c>
      <c r="AB22" s="44">
        <v>19318.833692736716</v>
      </c>
      <c r="AC22" s="47">
        <v>5.3606246927545939E-2</v>
      </c>
      <c r="AD22" s="44">
        <v>83348.231674012713</v>
      </c>
      <c r="AE22" s="48">
        <v>6.3732901612979551E-2</v>
      </c>
      <c r="AF22" s="137">
        <f t="shared" si="30"/>
        <v>64906.887070871002</v>
      </c>
      <c r="AG22" s="138">
        <f t="shared" si="31"/>
        <v>20003.926088854409</v>
      </c>
      <c r="AH22" s="139">
        <f t="shared" si="32"/>
        <v>84910.813159725411</v>
      </c>
      <c r="AI22" s="41"/>
      <c r="AJ22" s="43">
        <v>155.65031668525569</v>
      </c>
      <c r="AK22" s="47">
        <v>2.4690722824437768E-3</v>
      </c>
      <c r="AL22" s="44">
        <v>11.652599801569409</v>
      </c>
      <c r="AM22" s="47">
        <v>6.7100079474659725E-4</v>
      </c>
      <c r="AN22" s="44">
        <v>167.3029164868251</v>
      </c>
      <c r="AO22" s="48">
        <v>2.0807267677390379E-3</v>
      </c>
      <c r="AP22" s="46">
        <v>10679.481236564417</v>
      </c>
      <c r="AQ22" s="47">
        <v>7.5506449727544347E-2</v>
      </c>
      <c r="AR22" s="44">
        <v>280.26935465284976</v>
      </c>
      <c r="AS22" s="47">
        <v>2.0344903393088639E-3</v>
      </c>
      <c r="AT22" s="44">
        <v>10959.750591217267</v>
      </c>
      <c r="AU22" s="48">
        <v>3.9254542818215339E-2</v>
      </c>
      <c r="AV22" s="137">
        <f t="shared" si="33"/>
        <v>10835.131553249674</v>
      </c>
      <c r="AW22" s="138">
        <f t="shared" si="34"/>
        <v>291.92195445441916</v>
      </c>
      <c r="AX22" s="139">
        <f t="shared" si="35"/>
        <v>11127.053507704093</v>
      </c>
      <c r="AY22" s="41"/>
      <c r="AZ22" s="43">
        <v>56761.22166261026</v>
      </c>
      <c r="BA22" s="47">
        <v>0.51725251205265599</v>
      </c>
      <c r="BB22" s="44">
        <v>4079.5231295334625</v>
      </c>
      <c r="BC22" s="47">
        <v>0.15480298749794946</v>
      </c>
      <c r="BD22" s="44">
        <v>60840.74479214372</v>
      </c>
      <c r="BE22" s="48">
        <v>0.44706585243585978</v>
      </c>
      <c r="BF22" s="46">
        <v>144085.25689938589</v>
      </c>
      <c r="BG22" s="47">
        <v>0.2484082948575185</v>
      </c>
      <c r="BH22" s="44">
        <v>10757.704045092907</v>
      </c>
      <c r="BI22" s="47">
        <v>4.0351023976072688E-2</v>
      </c>
      <c r="BJ22" s="44">
        <v>154842.96094447881</v>
      </c>
      <c r="BK22" s="48">
        <v>0.18289179535559963</v>
      </c>
      <c r="BL22" s="137">
        <f t="shared" si="36"/>
        <v>200846.47856199613</v>
      </c>
      <c r="BM22" s="138">
        <f t="shared" si="37"/>
        <v>14837.227174626369</v>
      </c>
      <c r="BN22" s="139">
        <f t="shared" si="38"/>
        <v>215683.70573662251</v>
      </c>
      <c r="BO22" s="41"/>
      <c r="BP22" s="43">
        <v>-46.297730140427007</v>
      </c>
      <c r="BQ22" s="47">
        <v>-5.3380217382773378E-4</v>
      </c>
      <c r="BR22" s="44">
        <v>-0.21999999999999886</v>
      </c>
      <c r="BS22" s="47">
        <v>-1.3634110064452087E-5</v>
      </c>
      <c r="BT22" s="44">
        <v>-46.517730140427005</v>
      </c>
      <c r="BU22" s="48">
        <v>-4.5220797663439558E-4</v>
      </c>
      <c r="BV22" s="46">
        <v>14270.482270889828</v>
      </c>
      <c r="BW22" s="47">
        <v>5.3177627660709985E-2</v>
      </c>
      <c r="BX22" s="44">
        <v>4400.2772785955076</v>
      </c>
      <c r="BY22" s="47">
        <v>2.5848708107732432E-2</v>
      </c>
      <c r="BZ22" s="44">
        <v>18670.759549485338</v>
      </c>
      <c r="CA22" s="48">
        <v>4.257025299310134E-2</v>
      </c>
      <c r="CB22" s="137">
        <f t="shared" si="39"/>
        <v>14224.184540749402</v>
      </c>
      <c r="CC22" s="138">
        <f t="shared" si="40"/>
        <v>4400.0572785955073</v>
      </c>
      <c r="CD22" s="139">
        <f t="shared" si="41"/>
        <v>18624.241819344908</v>
      </c>
      <c r="CE22" s="41"/>
      <c r="CF22" s="43">
        <v>3370.9761163976091</v>
      </c>
      <c r="CG22" s="47">
        <v>2.691655980131916E-2</v>
      </c>
      <c r="CH22" s="44">
        <v>44.783549668065788</v>
      </c>
      <c r="CI22" s="47">
        <v>2.0726407954859902E-3</v>
      </c>
      <c r="CJ22" s="44">
        <v>3415.759666065675</v>
      </c>
      <c r="CK22" s="48">
        <v>2.326098720464214E-2</v>
      </c>
      <c r="CL22" s="46">
        <v>43653.763168319128</v>
      </c>
      <c r="CM22" s="47">
        <v>8.1346306317107958E-2</v>
      </c>
      <c r="CN22" s="44">
        <v>1430.0636348721753</v>
      </c>
      <c r="CO22" s="47">
        <v>4.4520727208181964E-3</v>
      </c>
      <c r="CP22" s="44">
        <v>45083.826803191303</v>
      </c>
      <c r="CQ22" s="48">
        <v>5.2554195472879185E-2</v>
      </c>
      <c r="CR22" s="137">
        <f t="shared" si="42"/>
        <v>47024.739284716736</v>
      </c>
      <c r="CS22" s="138">
        <f t="shared" si="43"/>
        <v>1474.847184540241</v>
      </c>
      <c r="CT22" s="139">
        <f t="shared" si="44"/>
        <v>48499.586469256974</v>
      </c>
      <c r="CU22" s="41"/>
      <c r="CV22" s="46">
        <f t="shared" si="45"/>
        <v>61129.359455147707</v>
      </c>
      <c r="CW22" s="47">
        <f t="shared" si="46"/>
        <v>8.9922961494604575E-2</v>
      </c>
      <c r="CX22" s="47">
        <f t="shared" si="47"/>
        <v>4820.8316751207885</v>
      </c>
      <c r="CY22" s="47">
        <f t="shared" si="48"/>
        <v>3.2045944594813629E-2</v>
      </c>
      <c r="CZ22" s="44">
        <f t="shared" si="49"/>
        <v>65950.191130268489</v>
      </c>
      <c r="DA22" s="48">
        <f t="shared" si="50"/>
        <v>7.943585784487768E-2</v>
      </c>
      <c r="DB22" s="46">
        <f t="shared" si="51"/>
        <v>278954.62155643525</v>
      </c>
      <c r="DC22" s="47">
        <f t="shared" si="52"/>
        <v>0.10035887608427173</v>
      </c>
      <c r="DD22" s="44">
        <f t="shared" si="53"/>
        <v>37013.448005950158</v>
      </c>
      <c r="DE22" s="47">
        <f t="shared" si="54"/>
        <v>2.4359686865323527E-2</v>
      </c>
      <c r="DF22" s="44">
        <f t="shared" si="55"/>
        <v>315968.06956238538</v>
      </c>
      <c r="DG22" s="48">
        <f t="shared" si="56"/>
        <v>7.3497594469627628E-2</v>
      </c>
      <c r="DH22" s="174"/>
      <c r="DI22" s="187" t="s">
        <v>21</v>
      </c>
      <c r="DJ22" s="46">
        <f t="shared" si="57"/>
        <v>65950.191130268489</v>
      </c>
      <c r="DK22" s="44">
        <f t="shared" si="58"/>
        <v>315968.06956238538</v>
      </c>
      <c r="DL22" s="45">
        <f t="shared" si="59"/>
        <v>381918.26069265389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1404.51</v>
      </c>
      <c r="E23" s="47">
        <v>1.3301291764527616E-2</v>
      </c>
      <c r="F23" s="44">
        <v>11.62</v>
      </c>
      <c r="G23" s="47">
        <v>5.0307385920858941E-4</v>
      </c>
      <c r="H23" s="44">
        <v>1416.1299999999999</v>
      </c>
      <c r="I23" s="48">
        <v>1.1004196130235448E-2</v>
      </c>
      <c r="J23" s="46">
        <v>1763422.51</v>
      </c>
      <c r="K23" s="47">
        <v>5.7682287308684943</v>
      </c>
      <c r="L23" s="44">
        <v>4304552.1499999994</v>
      </c>
      <c r="M23" s="47">
        <v>16.35070556551598</v>
      </c>
      <c r="N23" s="44">
        <v>6067974.6599999992</v>
      </c>
      <c r="O23" s="48">
        <v>10.664709926763296</v>
      </c>
      <c r="P23" s="137">
        <f t="shared" si="27"/>
        <v>1764827.02</v>
      </c>
      <c r="Q23" s="138">
        <f t="shared" si="28"/>
        <v>4304563.7699999996</v>
      </c>
      <c r="R23" s="139">
        <f t="shared" si="29"/>
        <v>6069390.7899999991</v>
      </c>
      <c r="S23" s="39"/>
      <c r="T23" s="43">
        <v>17023270.413529467</v>
      </c>
      <c r="U23" s="47">
        <v>89.852001823769086</v>
      </c>
      <c r="V23" s="44">
        <v>3381993.5752020841</v>
      </c>
      <c r="W23" s="47">
        <v>73.721930794595835</v>
      </c>
      <c r="X23" s="44">
        <v>20405263.988731552</v>
      </c>
      <c r="Y23" s="48">
        <v>86.707675001196392</v>
      </c>
      <c r="Z23" s="46">
        <v>9984893.9582602736</v>
      </c>
      <c r="AA23" s="47">
        <v>10.539370225841811</v>
      </c>
      <c r="AB23" s="44">
        <v>2379298.3114350904</v>
      </c>
      <c r="AC23" s="47">
        <v>6.60211971517906</v>
      </c>
      <c r="AD23" s="44">
        <v>12364192.269695364</v>
      </c>
      <c r="AE23" s="48">
        <v>9.4543799385026492</v>
      </c>
      <c r="AF23" s="137">
        <f t="shared" si="30"/>
        <v>27008164.371789739</v>
      </c>
      <c r="AG23" s="138">
        <f t="shared" si="31"/>
        <v>5761291.8866371745</v>
      </c>
      <c r="AH23" s="139">
        <f t="shared" si="32"/>
        <v>32769456.258426912</v>
      </c>
      <c r="AI23" s="41"/>
      <c r="AJ23" s="43">
        <v>6283658.0469711851</v>
      </c>
      <c r="AK23" s="47">
        <v>99.677316734949002</v>
      </c>
      <c r="AL23" s="44">
        <v>2302596.6939559914</v>
      </c>
      <c r="AM23" s="47">
        <v>132.59223159944671</v>
      </c>
      <c r="AN23" s="44">
        <v>8586254.7409271766</v>
      </c>
      <c r="AO23" s="48">
        <v>106.78624407291964</v>
      </c>
      <c r="AP23" s="46">
        <v>2960841.6712873159</v>
      </c>
      <c r="AQ23" s="47">
        <v>20.933848550511996</v>
      </c>
      <c r="AR23" s="44">
        <v>3308575.6257859934</v>
      </c>
      <c r="AS23" s="47">
        <v>24.017128650657984</v>
      </c>
      <c r="AT23" s="44">
        <v>6269417.2970733093</v>
      </c>
      <c r="AU23" s="48">
        <v>22.455174292966291</v>
      </c>
      <c r="AV23" s="137">
        <f t="shared" si="33"/>
        <v>9244499.7182585001</v>
      </c>
      <c r="AW23" s="138">
        <f t="shared" si="34"/>
        <v>5611172.3197419848</v>
      </c>
      <c r="AX23" s="139">
        <f t="shared" si="35"/>
        <v>14855672.038000485</v>
      </c>
      <c r="AY23" s="41"/>
      <c r="AZ23" s="43">
        <v>15933948.689099954</v>
      </c>
      <c r="BA23" s="47">
        <v>145.20256514817339</v>
      </c>
      <c r="BB23" s="44">
        <v>3010940.5646767588</v>
      </c>
      <c r="BC23" s="47">
        <v>114.25418603865818</v>
      </c>
      <c r="BD23" s="44">
        <v>18944889.253776714</v>
      </c>
      <c r="BE23" s="48">
        <v>139.20955590662518</v>
      </c>
      <c r="BF23" s="46">
        <v>20910315.934012093</v>
      </c>
      <c r="BG23" s="47">
        <v>36.050155566763486</v>
      </c>
      <c r="BH23" s="44">
        <v>5293987.0255667483</v>
      </c>
      <c r="BI23" s="47">
        <v>19.85719225052512</v>
      </c>
      <c r="BJ23" s="44">
        <v>26204302.959578842</v>
      </c>
      <c r="BK23" s="48">
        <v>30.951048630734117</v>
      </c>
      <c r="BL23" s="137">
        <f t="shared" si="36"/>
        <v>36844264.623112045</v>
      </c>
      <c r="BM23" s="138">
        <f t="shared" si="37"/>
        <v>8304927.5902435072</v>
      </c>
      <c r="BN23" s="139">
        <f t="shared" si="38"/>
        <v>45149192.213355556</v>
      </c>
      <c r="BO23" s="41"/>
      <c r="BP23" s="43">
        <v>8133923.821184352</v>
      </c>
      <c r="BQ23" s="47">
        <v>93.782269764151081</v>
      </c>
      <c r="BR23" s="44">
        <v>1553274.8836084746</v>
      </c>
      <c r="BS23" s="47">
        <v>96.261457833941165</v>
      </c>
      <c r="BT23" s="44">
        <v>9687198.7047928274</v>
      </c>
      <c r="BU23" s="48">
        <v>94.171158229894885</v>
      </c>
      <c r="BV23" s="46">
        <v>6334963.3727016049</v>
      </c>
      <c r="BW23" s="47">
        <v>23.606653025662293</v>
      </c>
      <c r="BX23" s="44">
        <v>2657292.8678780459</v>
      </c>
      <c r="BY23" s="47">
        <v>15.609831687802798</v>
      </c>
      <c r="BZ23" s="44">
        <v>8992256.2405796498</v>
      </c>
      <c r="CA23" s="48">
        <v>20.50278790885195</v>
      </c>
      <c r="CB23" s="137">
        <f t="shared" si="39"/>
        <v>14468887.193885956</v>
      </c>
      <c r="CC23" s="138">
        <f t="shared" si="40"/>
        <v>4210567.7514865203</v>
      </c>
      <c r="CD23" s="139">
        <f t="shared" si="41"/>
        <v>18679454.945372477</v>
      </c>
      <c r="CE23" s="41"/>
      <c r="CF23" s="43">
        <v>17379348.531965721</v>
      </c>
      <c r="CG23" s="47">
        <v>138.77056909217427</v>
      </c>
      <c r="CH23" s="44">
        <v>3333283.1741161156</v>
      </c>
      <c r="CI23" s="47">
        <v>154.26867099162843</v>
      </c>
      <c r="CJ23" s="44">
        <v>20712631.706081837</v>
      </c>
      <c r="CK23" s="48">
        <v>141.05098373170239</v>
      </c>
      <c r="CL23" s="46">
        <v>11856573.472680667</v>
      </c>
      <c r="CM23" s="47">
        <v>22.094050720464271</v>
      </c>
      <c r="CN23" s="44">
        <v>5143367.2825228926</v>
      </c>
      <c r="CO23" s="47">
        <v>16.012326034509478</v>
      </c>
      <c r="CP23" s="44">
        <v>16999940.75520356</v>
      </c>
      <c r="CQ23" s="48">
        <v>19.816822857040428</v>
      </c>
      <c r="CR23" s="137">
        <f t="shared" si="42"/>
        <v>29235922.004646391</v>
      </c>
      <c r="CS23" s="138">
        <f t="shared" si="43"/>
        <v>8476650.4566390086</v>
      </c>
      <c r="CT23" s="139">
        <f t="shared" si="44"/>
        <v>37712572.461285397</v>
      </c>
      <c r="CU23" s="41"/>
      <c r="CV23" s="46">
        <f t="shared" si="45"/>
        <v>64755554.012750685</v>
      </c>
      <c r="CW23" s="47">
        <f t="shared" si="46"/>
        <v>95.257192974889094</v>
      </c>
      <c r="CX23" s="47">
        <f t="shared" si="47"/>
        <v>13582100.511559427</v>
      </c>
      <c r="CY23" s="47">
        <f t="shared" si="48"/>
        <v>90.28550876830144</v>
      </c>
      <c r="CZ23" s="44">
        <f t="shared" si="49"/>
        <v>78337654.524310112</v>
      </c>
      <c r="DA23" s="48">
        <f t="shared" si="50"/>
        <v>94.356341991527799</v>
      </c>
      <c r="DB23" s="46">
        <f t="shared" si="51"/>
        <v>53811010.91894196</v>
      </c>
      <c r="DC23" s="47">
        <f t="shared" si="52"/>
        <v>19.359466233797214</v>
      </c>
      <c r="DD23" s="44">
        <f t="shared" si="53"/>
        <v>23087073.263188772</v>
      </c>
      <c r="DE23" s="47">
        <f t="shared" si="54"/>
        <v>15.194311949474496</v>
      </c>
      <c r="DF23" s="44">
        <f t="shared" si="55"/>
        <v>76898084.182130724</v>
      </c>
      <c r="DG23" s="48">
        <f t="shared" si="56"/>
        <v>17.88732707876871</v>
      </c>
      <c r="DH23" s="174"/>
      <c r="DI23" s="187" t="s">
        <v>22</v>
      </c>
      <c r="DJ23" s="46">
        <f t="shared" si="57"/>
        <v>78337654.524310112</v>
      </c>
      <c r="DK23" s="44">
        <f t="shared" si="58"/>
        <v>76898084.182130724</v>
      </c>
      <c r="DL23" s="45">
        <f t="shared" si="59"/>
        <v>155235738.70644084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11907493.82000095</v>
      </c>
      <c r="E24" s="47">
        <v>112.76890124252738</v>
      </c>
      <c r="F24" s="44">
        <v>0</v>
      </c>
      <c r="G24" s="47">
        <v>0</v>
      </c>
      <c r="H24" s="44">
        <v>11907493.82000095</v>
      </c>
      <c r="I24" s="48">
        <v>92.528508975063716</v>
      </c>
      <c r="J24" s="46">
        <v>0</v>
      </c>
      <c r="K24" s="47">
        <v>0</v>
      </c>
      <c r="L24" s="44">
        <v>0</v>
      </c>
      <c r="M24" s="47">
        <v>0</v>
      </c>
      <c r="N24" s="44">
        <v>0</v>
      </c>
      <c r="O24" s="48">
        <v>0</v>
      </c>
      <c r="P24" s="137">
        <f t="shared" si="27"/>
        <v>11907493.82000095</v>
      </c>
      <c r="Q24" s="138">
        <f t="shared" si="28"/>
        <v>0</v>
      </c>
      <c r="R24" s="139">
        <f t="shared" si="29"/>
        <v>11907493.82000095</v>
      </c>
      <c r="S24" s="39"/>
      <c r="T24" s="43">
        <v>24405087.779169176</v>
      </c>
      <c r="U24" s="47">
        <v>128.81461307812864</v>
      </c>
      <c r="V24" s="44">
        <v>1129499.2898448301</v>
      </c>
      <c r="W24" s="47">
        <v>24.621237925772864</v>
      </c>
      <c r="X24" s="44">
        <v>25534587.069014005</v>
      </c>
      <c r="Y24" s="48">
        <v>108.50360368248535</v>
      </c>
      <c r="Z24" s="46">
        <v>4379.4883141248774</v>
      </c>
      <c r="AA24" s="47">
        <v>4.6226879259068359E-3</v>
      </c>
      <c r="AB24" s="44">
        <v>663.62634317878337</v>
      </c>
      <c r="AC24" s="47">
        <v>1.8414423037060007E-3</v>
      </c>
      <c r="AD24" s="44">
        <v>5043.1146573036604</v>
      </c>
      <c r="AE24" s="48">
        <v>3.8562585410809973E-3</v>
      </c>
      <c r="AF24" s="137">
        <f t="shared" si="30"/>
        <v>24409467.267483301</v>
      </c>
      <c r="AG24" s="138">
        <f t="shared" si="31"/>
        <v>1130162.9161880089</v>
      </c>
      <c r="AH24" s="139">
        <f t="shared" si="32"/>
        <v>25539630.183671311</v>
      </c>
      <c r="AI24" s="41"/>
      <c r="AJ24" s="43">
        <v>4279381.6771138795</v>
      </c>
      <c r="AK24" s="47">
        <v>67.883592593811542</v>
      </c>
      <c r="AL24" s="44">
        <v>231040.8895217746</v>
      </c>
      <c r="AM24" s="47">
        <v>13.304208771264229</v>
      </c>
      <c r="AN24" s="44">
        <v>4510422.5666356543</v>
      </c>
      <c r="AO24" s="48">
        <v>56.095596928533375</v>
      </c>
      <c r="AP24" s="46">
        <v>4609.3438172392198</v>
      </c>
      <c r="AQ24" s="47">
        <v>3.2589147310052601E-2</v>
      </c>
      <c r="AR24" s="44">
        <v>0</v>
      </c>
      <c r="AS24" s="47">
        <v>0</v>
      </c>
      <c r="AT24" s="44">
        <v>4609.3438172392198</v>
      </c>
      <c r="AU24" s="48">
        <v>1.6509288485331935E-2</v>
      </c>
      <c r="AV24" s="137">
        <f t="shared" si="33"/>
        <v>4283991.0209311191</v>
      </c>
      <c r="AW24" s="138">
        <f t="shared" si="34"/>
        <v>231040.8895217746</v>
      </c>
      <c r="AX24" s="139">
        <f t="shared" si="35"/>
        <v>4515031.9104528939</v>
      </c>
      <c r="AY24" s="41"/>
      <c r="AZ24" s="43">
        <v>463243.79530049232</v>
      </c>
      <c r="BA24" s="47">
        <v>4.2214386828432993</v>
      </c>
      <c r="BB24" s="44">
        <v>213006.31469468263</v>
      </c>
      <c r="BC24" s="47">
        <v>8.0828108638364746</v>
      </c>
      <c r="BD24" s="44">
        <v>676250.10999517492</v>
      </c>
      <c r="BE24" s="48">
        <v>4.9691753925385216</v>
      </c>
      <c r="BF24" s="46">
        <v>714.22331343914573</v>
      </c>
      <c r="BG24" s="47">
        <v>1.2313473235002529E-3</v>
      </c>
      <c r="BH24" s="44">
        <v>1040.5188195113542</v>
      </c>
      <c r="BI24" s="47">
        <v>3.9028773851432813E-3</v>
      </c>
      <c r="BJ24" s="44">
        <v>1754.7421329505</v>
      </c>
      <c r="BK24" s="48">
        <v>2.0726027009810581E-3</v>
      </c>
      <c r="BL24" s="137">
        <f t="shared" si="36"/>
        <v>463958.01861393149</v>
      </c>
      <c r="BM24" s="138">
        <f t="shared" si="37"/>
        <v>214046.83351419398</v>
      </c>
      <c r="BN24" s="139">
        <f t="shared" si="38"/>
        <v>678004.85212812549</v>
      </c>
      <c r="BO24" s="41"/>
      <c r="BP24" s="43">
        <v>7929474.7088696612</v>
      </c>
      <c r="BQ24" s="47">
        <v>91.425018549896933</v>
      </c>
      <c r="BR24" s="44">
        <v>250841.98446872918</v>
      </c>
      <c r="BS24" s="47">
        <v>15.545487386510237</v>
      </c>
      <c r="BT24" s="44">
        <v>8180316.6933383904</v>
      </c>
      <c r="BU24" s="48">
        <v>79.522462703060143</v>
      </c>
      <c r="BV24" s="46">
        <v>0</v>
      </c>
      <c r="BW24" s="47">
        <v>0</v>
      </c>
      <c r="BX24" s="44">
        <v>0</v>
      </c>
      <c r="BY24" s="47">
        <v>0</v>
      </c>
      <c r="BZ24" s="44">
        <v>0</v>
      </c>
      <c r="CA24" s="48">
        <v>0</v>
      </c>
      <c r="CB24" s="137">
        <f t="shared" si="39"/>
        <v>7929474.7088696612</v>
      </c>
      <c r="CC24" s="138">
        <f t="shared" si="40"/>
        <v>250841.98446872918</v>
      </c>
      <c r="CD24" s="139">
        <f t="shared" si="41"/>
        <v>8180316.6933383904</v>
      </c>
      <c r="CE24" s="41"/>
      <c r="CF24" s="43">
        <v>19662870.356226899</v>
      </c>
      <c r="CG24" s="47">
        <v>157.00402718206055</v>
      </c>
      <c r="CH24" s="44">
        <v>37541.242201621004</v>
      </c>
      <c r="CI24" s="47">
        <v>1.7374574073967235</v>
      </c>
      <c r="CJ24" s="44">
        <v>19700411.598428521</v>
      </c>
      <c r="CK24" s="48">
        <v>134.15786440415758</v>
      </c>
      <c r="CL24" s="46">
        <v>104195.9362144918</v>
      </c>
      <c r="CM24" s="47">
        <v>0.19416320447839766</v>
      </c>
      <c r="CN24" s="44">
        <v>0</v>
      </c>
      <c r="CO24" s="47">
        <v>0</v>
      </c>
      <c r="CP24" s="44">
        <v>104195.9362144918</v>
      </c>
      <c r="CQ24" s="48">
        <v>0.12146115331337477</v>
      </c>
      <c r="CR24" s="137">
        <f t="shared" si="42"/>
        <v>19767066.29244139</v>
      </c>
      <c r="CS24" s="138">
        <f t="shared" si="43"/>
        <v>37541.242201621004</v>
      </c>
      <c r="CT24" s="139">
        <f t="shared" si="44"/>
        <v>19804607.534643013</v>
      </c>
      <c r="CU24" s="41"/>
      <c r="CV24" s="46">
        <f t="shared" si="45"/>
        <v>68647552.13668105</v>
      </c>
      <c r="CW24" s="47">
        <f t="shared" si="46"/>
        <v>100.98242877900469</v>
      </c>
      <c r="CX24" s="47">
        <f t="shared" si="47"/>
        <v>1861929.7207316374</v>
      </c>
      <c r="CY24" s="47">
        <f t="shared" si="48"/>
        <v>12.376971587274486</v>
      </c>
      <c r="CZ24" s="44">
        <f t="shared" si="49"/>
        <v>70509481.857412681</v>
      </c>
      <c r="DA24" s="48">
        <f t="shared" si="50"/>
        <v>84.927444205249472</v>
      </c>
      <c r="DB24" s="46">
        <f t="shared" si="51"/>
        <v>113898.99165929505</v>
      </c>
      <c r="DC24" s="47">
        <f t="shared" si="52"/>
        <v>4.0977183766593851E-2</v>
      </c>
      <c r="DD24" s="44">
        <f t="shared" si="53"/>
        <v>1704.1451626901376</v>
      </c>
      <c r="DE24" s="47">
        <f t="shared" si="54"/>
        <v>1.1215502681488675E-3</v>
      </c>
      <c r="DF24" s="44">
        <f t="shared" si="55"/>
        <v>115603.13682198519</v>
      </c>
      <c r="DG24" s="48">
        <f t="shared" si="56"/>
        <v>2.6890541444035274E-2</v>
      </c>
      <c r="DH24" s="174"/>
      <c r="DI24" s="187" t="s">
        <v>23</v>
      </c>
      <c r="DJ24" s="46">
        <f t="shared" si="57"/>
        <v>70509481.857412681</v>
      </c>
      <c r="DK24" s="44">
        <f t="shared" si="58"/>
        <v>115603.13682198519</v>
      </c>
      <c r="DL24" s="45">
        <f t="shared" si="59"/>
        <v>70625084.994234666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2650461.8000000753</v>
      </c>
      <c r="E25" s="47">
        <v>25.100971664520753</v>
      </c>
      <c r="F25" s="44">
        <v>0</v>
      </c>
      <c r="G25" s="47">
        <v>0</v>
      </c>
      <c r="H25" s="44">
        <v>2650461.8000000753</v>
      </c>
      <c r="I25" s="48">
        <v>20.595709068304259</v>
      </c>
      <c r="J25" s="46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2650461.8000000753</v>
      </c>
      <c r="Q25" s="138">
        <f t="shared" si="28"/>
        <v>0</v>
      </c>
      <c r="R25" s="139">
        <f t="shared" si="29"/>
        <v>2650461.8000000753</v>
      </c>
      <c r="S25" s="39"/>
      <c r="T25" s="43">
        <v>7987224.1479635499</v>
      </c>
      <c r="U25" s="47">
        <v>42.158061364007779</v>
      </c>
      <c r="V25" s="44">
        <v>352208.6292734493</v>
      </c>
      <c r="W25" s="47">
        <v>7.6775723002386771</v>
      </c>
      <c r="X25" s="44">
        <v>8339432.777236999</v>
      </c>
      <c r="Y25" s="48">
        <v>35.436582802472223</v>
      </c>
      <c r="Z25" s="46">
        <v>63.089189263783815</v>
      </c>
      <c r="AA25" s="47">
        <v>6.6592627390814568E-5</v>
      </c>
      <c r="AB25" s="44">
        <v>5.6833937976934408</v>
      </c>
      <c r="AC25" s="47">
        <v>1.5770383251458001E-5</v>
      </c>
      <c r="AD25" s="44">
        <v>68.772583061477263</v>
      </c>
      <c r="AE25" s="48">
        <v>5.2587513638807061E-5</v>
      </c>
      <c r="AF25" s="137">
        <f t="shared" si="30"/>
        <v>7987287.2371528139</v>
      </c>
      <c r="AG25" s="138">
        <f t="shared" si="31"/>
        <v>352214.31266724702</v>
      </c>
      <c r="AH25" s="139">
        <f t="shared" si="32"/>
        <v>8339501.5498200608</v>
      </c>
      <c r="AI25" s="41"/>
      <c r="AJ25" s="43">
        <v>2788533.3427781193</v>
      </c>
      <c r="AK25" s="47">
        <v>44.234348711581838</v>
      </c>
      <c r="AL25" s="44">
        <v>147652.97416375988</v>
      </c>
      <c r="AM25" s="47">
        <v>8.5024170311965843</v>
      </c>
      <c r="AN25" s="44">
        <v>2936186.3169418792</v>
      </c>
      <c r="AO25" s="48">
        <v>36.51700516058353</v>
      </c>
      <c r="AP25" s="46">
        <v>346.7394336601335</v>
      </c>
      <c r="AQ25" s="47">
        <v>2.4515295299716729E-3</v>
      </c>
      <c r="AR25" s="44">
        <v>0</v>
      </c>
      <c r="AS25" s="47">
        <v>0</v>
      </c>
      <c r="AT25" s="44">
        <v>346.7394336601335</v>
      </c>
      <c r="AU25" s="48">
        <v>1.2419167600659516E-3</v>
      </c>
      <c r="AV25" s="137">
        <f t="shared" si="33"/>
        <v>2788880.0822117794</v>
      </c>
      <c r="AW25" s="138">
        <f t="shared" si="34"/>
        <v>147652.97416375988</v>
      </c>
      <c r="AX25" s="139">
        <f t="shared" si="35"/>
        <v>2936533.0563755394</v>
      </c>
      <c r="AY25" s="41"/>
      <c r="AZ25" s="43">
        <v>2675212.2417640602</v>
      </c>
      <c r="BA25" s="47">
        <v>24.378619976708283</v>
      </c>
      <c r="BB25" s="44">
        <v>103932.72782158648</v>
      </c>
      <c r="BC25" s="47">
        <v>3.9438670292409395</v>
      </c>
      <c r="BD25" s="44">
        <v>2779144.9695856469</v>
      </c>
      <c r="BE25" s="48">
        <v>20.42152539577517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2675212.2417640602</v>
      </c>
      <c r="BM25" s="138">
        <f t="shared" si="37"/>
        <v>103932.72782158648</v>
      </c>
      <c r="BN25" s="139">
        <f t="shared" si="38"/>
        <v>2779144.9695856469</v>
      </c>
      <c r="BO25" s="41"/>
      <c r="BP25" s="43">
        <v>1904562.0050701564</v>
      </c>
      <c r="BQ25" s="47">
        <v>21.959161613593096</v>
      </c>
      <c r="BR25" s="44">
        <v>70828.327427786193</v>
      </c>
      <c r="BS25" s="47">
        <v>4.3894600537795112</v>
      </c>
      <c r="BT25" s="44">
        <v>1975390.3324979427</v>
      </c>
      <c r="BU25" s="48">
        <v>19.203156788291235</v>
      </c>
      <c r="BV25" s="46">
        <v>48623.29585441151</v>
      </c>
      <c r="BW25" s="47">
        <v>0.18119019900658273</v>
      </c>
      <c r="BX25" s="44">
        <v>3598.7116689730292</v>
      </c>
      <c r="BY25" s="47">
        <v>2.1140042230444505E-2</v>
      </c>
      <c r="BZ25" s="44">
        <v>52222.007523384542</v>
      </c>
      <c r="CA25" s="48">
        <v>0.11906875380114901</v>
      </c>
      <c r="CB25" s="137">
        <f t="shared" si="39"/>
        <v>1953185.300924568</v>
      </c>
      <c r="CC25" s="138">
        <f t="shared" si="40"/>
        <v>74427.039096759225</v>
      </c>
      <c r="CD25" s="139">
        <f t="shared" si="41"/>
        <v>2027612.3400213271</v>
      </c>
      <c r="CE25" s="41"/>
      <c r="CF25" s="43">
        <v>4963289.9299501739</v>
      </c>
      <c r="CG25" s="47">
        <v>39.630862277824413</v>
      </c>
      <c r="CH25" s="44">
        <v>5237.8265952343381</v>
      </c>
      <c r="CI25" s="47">
        <v>0.24241341209952044</v>
      </c>
      <c r="CJ25" s="44">
        <v>4968527.7565454086</v>
      </c>
      <c r="CK25" s="48">
        <v>33.835185103649486</v>
      </c>
      <c r="CL25" s="46">
        <v>0</v>
      </c>
      <c r="CM25" s="47">
        <v>0</v>
      </c>
      <c r="CN25" s="44">
        <v>0</v>
      </c>
      <c r="CO25" s="47">
        <v>0</v>
      </c>
      <c r="CP25" s="44">
        <v>0</v>
      </c>
      <c r="CQ25" s="48">
        <v>0</v>
      </c>
      <c r="CR25" s="137">
        <f t="shared" si="42"/>
        <v>4963289.9299501739</v>
      </c>
      <c r="CS25" s="138">
        <f t="shared" si="43"/>
        <v>5237.8265952343381</v>
      </c>
      <c r="CT25" s="139">
        <f t="shared" si="44"/>
        <v>4968527.7565454086</v>
      </c>
      <c r="CU25" s="41"/>
      <c r="CV25" s="46">
        <f t="shared" si="45"/>
        <v>22969283.467526138</v>
      </c>
      <c r="CW25" s="47">
        <f t="shared" si="46"/>
        <v>33.788444885055597</v>
      </c>
      <c r="CX25" s="47">
        <f t="shared" si="47"/>
        <v>679860.48528181622</v>
      </c>
      <c r="CY25" s="47">
        <f t="shared" si="48"/>
        <v>4.5192972731200598</v>
      </c>
      <c r="CZ25" s="44">
        <f t="shared" si="49"/>
        <v>23649143.952807955</v>
      </c>
      <c r="DA25" s="48">
        <f t="shared" si="50"/>
        <v>28.484982454070614</v>
      </c>
      <c r="DB25" s="46">
        <f t="shared" si="51"/>
        <v>49033.124477335426</v>
      </c>
      <c r="DC25" s="47">
        <f t="shared" si="52"/>
        <v>1.7640536786912596E-2</v>
      </c>
      <c r="DD25" s="44">
        <f t="shared" si="53"/>
        <v>3604.3950627707227</v>
      </c>
      <c r="DE25" s="47">
        <f t="shared" si="54"/>
        <v>2.3721630866137679E-3</v>
      </c>
      <c r="DF25" s="44">
        <f t="shared" si="55"/>
        <v>52637.51954010615</v>
      </c>
      <c r="DG25" s="48">
        <f t="shared" si="56"/>
        <v>1.2244057035269418E-2</v>
      </c>
      <c r="DH25" s="174"/>
      <c r="DI25" s="187" t="s">
        <v>24</v>
      </c>
      <c r="DJ25" s="46">
        <f t="shared" si="57"/>
        <v>23649143.952807955</v>
      </c>
      <c r="DK25" s="44">
        <f t="shared" si="58"/>
        <v>52637.51954010615</v>
      </c>
      <c r="DL25" s="45">
        <f t="shared" si="59"/>
        <v>23701781.47234806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264064.74</v>
      </c>
      <c r="E26" s="47">
        <v>2.500802522918403</v>
      </c>
      <c r="F26" s="44">
        <v>6870.12</v>
      </c>
      <c r="G26" s="47">
        <v>0.29743354402978611</v>
      </c>
      <c r="H26" s="44">
        <v>270934.86</v>
      </c>
      <c r="I26" s="48">
        <v>2.1053295516357138</v>
      </c>
      <c r="J26" s="46">
        <v>302757.76000000001</v>
      </c>
      <c r="K26" s="47">
        <v>0.99033328644840102</v>
      </c>
      <c r="L26" s="44">
        <v>1103027.28</v>
      </c>
      <c r="M26" s="47">
        <v>4.1898143308617968</v>
      </c>
      <c r="N26" s="44">
        <v>1405785.04</v>
      </c>
      <c r="O26" s="48">
        <v>2.4707238429672906</v>
      </c>
      <c r="P26" s="137">
        <f t="shared" si="27"/>
        <v>566822.5</v>
      </c>
      <c r="Q26" s="138">
        <f t="shared" si="28"/>
        <v>1109897.4000000001</v>
      </c>
      <c r="R26" s="139">
        <f t="shared" si="29"/>
        <v>1676719.9000000001</v>
      </c>
      <c r="S26" s="39"/>
      <c r="T26" s="43">
        <v>6135241.4430680471</v>
      </c>
      <c r="U26" s="47">
        <v>32.382950628199488</v>
      </c>
      <c r="V26" s="44">
        <v>1218961.2644842786</v>
      </c>
      <c r="W26" s="47">
        <v>26.571362713553757</v>
      </c>
      <c r="X26" s="44">
        <v>7354202.7075523259</v>
      </c>
      <c r="Y26" s="48">
        <v>31.250064621144102</v>
      </c>
      <c r="Z26" s="46">
        <v>1355940.4361474779</v>
      </c>
      <c r="AA26" s="47">
        <v>1.431237859959972</v>
      </c>
      <c r="AB26" s="44">
        <v>1355523.7296531759</v>
      </c>
      <c r="AC26" s="47">
        <v>3.7613316064341813</v>
      </c>
      <c r="AD26" s="44">
        <v>2711464.1658006539</v>
      </c>
      <c r="AE26" s="48">
        <v>2.0733430744154981</v>
      </c>
      <c r="AF26" s="137">
        <f t="shared" si="30"/>
        <v>7491181.8792155255</v>
      </c>
      <c r="AG26" s="138">
        <f t="shared" si="31"/>
        <v>2574484.9941374548</v>
      </c>
      <c r="AH26" s="139">
        <f t="shared" si="32"/>
        <v>10065666.87335298</v>
      </c>
      <c r="AI26" s="41"/>
      <c r="AJ26" s="43">
        <v>959253.16026728251</v>
      </c>
      <c r="AK26" s="47">
        <v>15.216579318960699</v>
      </c>
      <c r="AL26" s="44">
        <v>302313.85059446609</v>
      </c>
      <c r="AM26" s="47">
        <v>17.408375595673505</v>
      </c>
      <c r="AN26" s="44">
        <v>1261567.0108617486</v>
      </c>
      <c r="AO26" s="48">
        <v>15.689961083274241</v>
      </c>
      <c r="AP26" s="46">
        <v>372061.09148260119</v>
      </c>
      <c r="AQ26" s="47">
        <v>2.6305596196397092</v>
      </c>
      <c r="AR26" s="44">
        <v>442568.68169810169</v>
      </c>
      <c r="AS26" s="47">
        <v>3.2126298949477108</v>
      </c>
      <c r="AT26" s="44">
        <v>814629.77318070293</v>
      </c>
      <c r="AU26" s="48">
        <v>2.9177597652578751</v>
      </c>
      <c r="AV26" s="137">
        <f t="shared" si="33"/>
        <v>1331314.2517498836</v>
      </c>
      <c r="AW26" s="138">
        <f t="shared" si="34"/>
        <v>744882.53229256778</v>
      </c>
      <c r="AX26" s="139">
        <f t="shared" si="35"/>
        <v>2076196.7840424515</v>
      </c>
      <c r="AY26" s="41"/>
      <c r="AZ26" s="43">
        <v>5807776.2318487735</v>
      </c>
      <c r="BA26" s="47">
        <v>52.924985709783236</v>
      </c>
      <c r="BB26" s="44">
        <v>822379.01733591279</v>
      </c>
      <c r="BC26" s="47">
        <v>31.206276983110566</v>
      </c>
      <c r="BD26" s="44">
        <v>6630155.2491846867</v>
      </c>
      <c r="BE26" s="48">
        <v>48.719259081811806</v>
      </c>
      <c r="BF26" s="46">
        <v>1897467.1394144988</v>
      </c>
      <c r="BG26" s="47">
        <v>3.2713033019004039</v>
      </c>
      <c r="BH26" s="44">
        <v>1732177.8162892573</v>
      </c>
      <c r="BI26" s="47">
        <v>6.4972180218874405</v>
      </c>
      <c r="BJ26" s="44">
        <v>3629644.9557037558</v>
      </c>
      <c r="BK26" s="48">
        <v>4.287132449566645</v>
      </c>
      <c r="BL26" s="137">
        <f t="shared" si="36"/>
        <v>7705243.3712632721</v>
      </c>
      <c r="BM26" s="138">
        <f t="shared" si="37"/>
        <v>2554556.8336251699</v>
      </c>
      <c r="BN26" s="139">
        <f t="shared" si="38"/>
        <v>10259800.204888443</v>
      </c>
      <c r="BO26" s="41"/>
      <c r="BP26" s="43">
        <v>1243735.7463379898</v>
      </c>
      <c r="BQ26" s="47">
        <v>14.339986929137917</v>
      </c>
      <c r="BR26" s="44">
        <v>424298.10298863443</v>
      </c>
      <c r="BS26" s="47">
        <v>26.295122892205903</v>
      </c>
      <c r="BT26" s="44">
        <v>1668033.8493266243</v>
      </c>
      <c r="BU26" s="48">
        <v>16.215284144015868</v>
      </c>
      <c r="BV26" s="46">
        <v>515703.78684005077</v>
      </c>
      <c r="BW26" s="47">
        <v>1.9217222963613525</v>
      </c>
      <c r="BX26" s="44">
        <v>568121.32408645144</v>
      </c>
      <c r="BY26" s="47">
        <v>3.3373356600783133</v>
      </c>
      <c r="BZ26" s="44">
        <v>1083825.1109265022</v>
      </c>
      <c r="CA26" s="48">
        <v>2.4711747291335633</v>
      </c>
      <c r="CB26" s="137">
        <f t="shared" si="39"/>
        <v>1759439.5331780405</v>
      </c>
      <c r="CC26" s="138">
        <f t="shared" si="40"/>
        <v>992419.42707508593</v>
      </c>
      <c r="CD26" s="139">
        <f t="shared" si="41"/>
        <v>2751858.9602531265</v>
      </c>
      <c r="CE26" s="41"/>
      <c r="CF26" s="43">
        <v>4971236.7222368196</v>
      </c>
      <c r="CG26" s="47">
        <v>39.694315800610198</v>
      </c>
      <c r="CH26" s="44">
        <v>662326.67437160353</v>
      </c>
      <c r="CI26" s="47">
        <v>30.653338009515597</v>
      </c>
      <c r="CJ26" s="44">
        <v>5633563.3966084234</v>
      </c>
      <c r="CK26" s="48">
        <v>38.364012370924605</v>
      </c>
      <c r="CL26" s="46">
        <v>894342.52082969586</v>
      </c>
      <c r="CM26" s="47">
        <v>1.666556451761412</v>
      </c>
      <c r="CN26" s="44">
        <v>1511644.134831205</v>
      </c>
      <c r="CO26" s="47">
        <v>4.706049054151622</v>
      </c>
      <c r="CP26" s="44">
        <v>2405986.6556609008</v>
      </c>
      <c r="CQ26" s="48">
        <v>2.8046575007645833</v>
      </c>
      <c r="CR26" s="137">
        <f t="shared" si="42"/>
        <v>5865579.2430665158</v>
      </c>
      <c r="CS26" s="138">
        <f t="shared" si="43"/>
        <v>2173970.8092028084</v>
      </c>
      <c r="CT26" s="139">
        <f t="shared" si="44"/>
        <v>8039550.0522693247</v>
      </c>
      <c r="CU26" s="41"/>
      <c r="CV26" s="46">
        <f t="shared" si="45"/>
        <v>19381308.043758914</v>
      </c>
      <c r="CW26" s="47">
        <f t="shared" si="46"/>
        <v>28.510434797092241</v>
      </c>
      <c r="CX26" s="47">
        <f t="shared" si="47"/>
        <v>3437149.0297748954</v>
      </c>
      <c r="CY26" s="47">
        <f t="shared" si="48"/>
        <v>22.848067469504407</v>
      </c>
      <c r="CZ26" s="44">
        <f t="shared" si="49"/>
        <v>22818457.073533811</v>
      </c>
      <c r="DA26" s="48">
        <f t="shared" si="50"/>
        <v>27.484434559898691</v>
      </c>
      <c r="DB26" s="46">
        <f t="shared" si="51"/>
        <v>5338272.7347143246</v>
      </c>
      <c r="DC26" s="47">
        <f t="shared" si="52"/>
        <v>1.9205383617523439</v>
      </c>
      <c r="DD26" s="44">
        <f t="shared" si="53"/>
        <v>6713062.9665581919</v>
      </c>
      <c r="DE26" s="47">
        <f t="shared" si="54"/>
        <v>4.4180729054550429</v>
      </c>
      <c r="DF26" s="44">
        <f t="shared" si="55"/>
        <v>12051335.701272517</v>
      </c>
      <c r="DG26" s="48">
        <f t="shared" si="56"/>
        <v>2.8032711831174124</v>
      </c>
      <c r="DH26" s="174"/>
      <c r="DI26" s="187" t="s">
        <v>25</v>
      </c>
      <c r="DJ26" s="46">
        <f t="shared" si="57"/>
        <v>22818457.073533811</v>
      </c>
      <c r="DK26" s="44">
        <f t="shared" si="58"/>
        <v>12051335.701272517</v>
      </c>
      <c r="DL26" s="45">
        <f t="shared" si="59"/>
        <v>34869792.774806328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0</v>
      </c>
      <c r="G27" s="47">
        <v>0</v>
      </c>
      <c r="H27" s="44">
        <v>0</v>
      </c>
      <c r="I27" s="48">
        <v>0</v>
      </c>
      <c r="J27" s="46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>
        <v>263571.60358634952</v>
      </c>
      <c r="U27" s="47">
        <v>1.3911801687243652</v>
      </c>
      <c r="V27" s="44">
        <v>0</v>
      </c>
      <c r="W27" s="47">
        <v>0</v>
      </c>
      <c r="X27" s="44">
        <v>263571.60358634952</v>
      </c>
      <c r="Y27" s="48">
        <v>1.1199894770256296</v>
      </c>
      <c r="Z27" s="46">
        <v>1161635.068884549</v>
      </c>
      <c r="AA27" s="47">
        <v>1.226142421689641</v>
      </c>
      <c r="AB27" s="44">
        <v>5.6190005015214481</v>
      </c>
      <c r="AC27" s="47">
        <v>1.5591703575967435E-5</v>
      </c>
      <c r="AD27" s="44">
        <v>1161640.6878850504</v>
      </c>
      <c r="AE27" s="48">
        <v>0.88825797720787414</v>
      </c>
      <c r="AF27" s="137">
        <f t="shared" si="30"/>
        <v>1425206.6724708984</v>
      </c>
      <c r="AG27" s="138">
        <f t="shared" si="31"/>
        <v>5.6190005015214481</v>
      </c>
      <c r="AH27" s="139">
        <f t="shared" si="32"/>
        <v>1425212.2914713998</v>
      </c>
      <c r="AI27" s="41"/>
      <c r="AJ27" s="43">
        <v>45991.358291820899</v>
      </c>
      <c r="AK27" s="47">
        <v>0.72955834853776802</v>
      </c>
      <c r="AL27" s="44">
        <v>0</v>
      </c>
      <c r="AM27" s="47">
        <v>0</v>
      </c>
      <c r="AN27" s="44">
        <v>45991.358291820899</v>
      </c>
      <c r="AO27" s="48">
        <v>0.57198913379375793</v>
      </c>
      <c r="AP27" s="46">
        <v>524716.93950054422</v>
      </c>
      <c r="AQ27" s="47">
        <v>3.7098724494163111</v>
      </c>
      <c r="AR27" s="44">
        <v>0</v>
      </c>
      <c r="AS27" s="47">
        <v>0</v>
      </c>
      <c r="AT27" s="44">
        <v>524716.93950054422</v>
      </c>
      <c r="AU27" s="48">
        <v>1.8793788597318173</v>
      </c>
      <c r="AV27" s="137">
        <f t="shared" si="33"/>
        <v>570708.29779236508</v>
      </c>
      <c r="AW27" s="138">
        <f t="shared" si="34"/>
        <v>0</v>
      </c>
      <c r="AX27" s="139">
        <f t="shared" si="35"/>
        <v>570708.29779236508</v>
      </c>
      <c r="AY27" s="41"/>
      <c r="AZ27" s="43">
        <v>227940.42297016789</v>
      </c>
      <c r="BA27" s="47">
        <v>2.07717087346147</v>
      </c>
      <c r="BB27" s="44">
        <v>0</v>
      </c>
      <c r="BC27" s="47">
        <v>0</v>
      </c>
      <c r="BD27" s="44">
        <v>227940.42297016789</v>
      </c>
      <c r="BE27" s="48">
        <v>1.6749364237386408</v>
      </c>
      <c r="BF27" s="46">
        <v>1215876.3618929482</v>
      </c>
      <c r="BG27" s="47">
        <v>2.096215673379402</v>
      </c>
      <c r="BH27" s="44">
        <v>105.42588323532894</v>
      </c>
      <c r="BI27" s="47">
        <v>3.9544147378434955E-4</v>
      </c>
      <c r="BJ27" s="44">
        <v>1215981.7877761836</v>
      </c>
      <c r="BK27" s="48">
        <v>1.4362492872106742</v>
      </c>
      <c r="BL27" s="137">
        <f t="shared" si="36"/>
        <v>1443816.784863116</v>
      </c>
      <c r="BM27" s="138">
        <f t="shared" si="37"/>
        <v>105.42588323532894</v>
      </c>
      <c r="BN27" s="139">
        <f t="shared" si="38"/>
        <v>1443922.2107463514</v>
      </c>
      <c r="BO27" s="41"/>
      <c r="BP27" s="43">
        <v>68108.538828531513</v>
      </c>
      <c r="BQ27" s="47">
        <v>0.78527577858842768</v>
      </c>
      <c r="BR27" s="44">
        <v>0</v>
      </c>
      <c r="BS27" s="47">
        <v>0</v>
      </c>
      <c r="BT27" s="44">
        <v>68108.538828531513</v>
      </c>
      <c r="BU27" s="48">
        <v>0.66209646176198145</v>
      </c>
      <c r="BV27" s="46">
        <v>666696.21125049551</v>
      </c>
      <c r="BW27" s="47">
        <v>2.4843815514914778</v>
      </c>
      <c r="BX27" s="44">
        <v>0</v>
      </c>
      <c r="BY27" s="47">
        <v>0</v>
      </c>
      <c r="BZ27" s="44">
        <v>666696.21125049551</v>
      </c>
      <c r="CA27" s="48">
        <v>1.5201002566206832</v>
      </c>
      <c r="CB27" s="137">
        <f t="shared" si="39"/>
        <v>734804.75007902703</v>
      </c>
      <c r="CC27" s="138">
        <f t="shared" si="40"/>
        <v>0</v>
      </c>
      <c r="CD27" s="139">
        <f t="shared" si="41"/>
        <v>734804.75007902703</v>
      </c>
      <c r="CE27" s="41"/>
      <c r="CF27" s="43">
        <v>126553.83204330731</v>
      </c>
      <c r="CG27" s="47">
        <v>1.0105066516816565</v>
      </c>
      <c r="CH27" s="44">
        <v>0</v>
      </c>
      <c r="CI27" s="47">
        <v>0</v>
      </c>
      <c r="CJ27" s="44">
        <v>126553.83204330731</v>
      </c>
      <c r="CK27" s="48">
        <v>0.86181914292830741</v>
      </c>
      <c r="CL27" s="46">
        <v>1193368.8225682019</v>
      </c>
      <c r="CM27" s="47">
        <v>2.2237749679361101</v>
      </c>
      <c r="CN27" s="44">
        <v>355.95603612753212</v>
      </c>
      <c r="CO27" s="47">
        <v>1.108161986368958E-3</v>
      </c>
      <c r="CP27" s="44">
        <v>1193724.7786043296</v>
      </c>
      <c r="CQ27" s="48">
        <v>1.3915244069554138</v>
      </c>
      <c r="CR27" s="137">
        <f t="shared" si="42"/>
        <v>1319922.6546115093</v>
      </c>
      <c r="CS27" s="138">
        <f t="shared" si="43"/>
        <v>355.95603612753212</v>
      </c>
      <c r="CT27" s="139">
        <f t="shared" si="44"/>
        <v>1320278.6106476369</v>
      </c>
      <c r="CU27" s="41"/>
      <c r="CV27" s="46">
        <f t="shared" si="45"/>
        <v>732165.7557201772</v>
      </c>
      <c r="CW27" s="47">
        <f t="shared" si="46"/>
        <v>1.0770358735330947</v>
      </c>
      <c r="CX27" s="47">
        <f t="shared" si="47"/>
        <v>0</v>
      </c>
      <c r="CY27" s="47">
        <f t="shared" si="48"/>
        <v>0</v>
      </c>
      <c r="CZ27" s="44">
        <f t="shared" si="49"/>
        <v>732165.7557201772</v>
      </c>
      <c r="DA27" s="48">
        <f t="shared" si="50"/>
        <v>0.88188091487701892</v>
      </c>
      <c r="DB27" s="46">
        <f t="shared" si="51"/>
        <v>4762293.4040967394</v>
      </c>
      <c r="DC27" s="47">
        <f t="shared" si="52"/>
        <v>1.71331957489006</v>
      </c>
      <c r="DD27" s="44">
        <f t="shared" si="53"/>
        <v>467.00091986438247</v>
      </c>
      <c r="DE27" s="47">
        <f t="shared" si="54"/>
        <v>3.073476475870509E-4</v>
      </c>
      <c r="DF27" s="44">
        <f t="shared" si="55"/>
        <v>4762760.4050166039</v>
      </c>
      <c r="DG27" s="48">
        <f t="shared" si="56"/>
        <v>1.1078696441976865</v>
      </c>
      <c r="DH27" s="174"/>
      <c r="DI27" s="187" t="s">
        <v>26</v>
      </c>
      <c r="DJ27" s="46">
        <f t="shared" si="57"/>
        <v>732165.7557201772</v>
      </c>
      <c r="DK27" s="44">
        <f t="shared" si="58"/>
        <v>4762760.4050166039</v>
      </c>
      <c r="DL27" s="45">
        <f t="shared" si="59"/>
        <v>5494926.1607367806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38090.03</v>
      </c>
      <c r="E28" s="47">
        <v>0.3607283695734525</v>
      </c>
      <c r="F28" s="44">
        <v>2677.9399999999996</v>
      </c>
      <c r="G28" s="47">
        <v>0.11593817646549483</v>
      </c>
      <c r="H28" s="44">
        <v>40767.97</v>
      </c>
      <c r="I28" s="48">
        <v>0.31679205843499886</v>
      </c>
      <c r="J28" s="46">
        <v>4982.55</v>
      </c>
      <c r="K28" s="47">
        <v>1.6298129291197953E-2</v>
      </c>
      <c r="L28" s="44">
        <v>10767.02</v>
      </c>
      <c r="M28" s="47">
        <v>4.0898185851464694E-2</v>
      </c>
      <c r="N28" s="44">
        <v>15749.57</v>
      </c>
      <c r="O28" s="48">
        <v>2.7680503781347926E-2</v>
      </c>
      <c r="P28" s="137">
        <f t="shared" si="27"/>
        <v>43072.58</v>
      </c>
      <c r="Q28" s="138">
        <f t="shared" si="28"/>
        <v>13444.96</v>
      </c>
      <c r="R28" s="139">
        <f t="shared" si="29"/>
        <v>56517.54</v>
      </c>
      <c r="S28" s="39"/>
      <c r="T28" s="43">
        <v>249317.05783527801</v>
      </c>
      <c r="U28" s="47">
        <v>1.3159420129699724</v>
      </c>
      <c r="V28" s="44">
        <v>165809.18878585496</v>
      </c>
      <c r="W28" s="47">
        <v>3.6143692378388002</v>
      </c>
      <c r="X28" s="44">
        <v>415126.24662113294</v>
      </c>
      <c r="Y28" s="48">
        <v>1.7639875522497086</v>
      </c>
      <c r="Z28" s="46">
        <v>764615.05057515914</v>
      </c>
      <c r="AA28" s="47">
        <v>0.80707528111459814</v>
      </c>
      <c r="AB28" s="44">
        <v>643441.75554225629</v>
      </c>
      <c r="AC28" s="47">
        <v>1.7854337471759465</v>
      </c>
      <c r="AD28" s="44">
        <v>1408056.8061174154</v>
      </c>
      <c r="AE28" s="48">
        <v>1.0766820613633665</v>
      </c>
      <c r="AF28" s="137">
        <f t="shared" si="30"/>
        <v>1013932.1084104371</v>
      </c>
      <c r="AG28" s="138">
        <f t="shared" si="31"/>
        <v>809250.94432811125</v>
      </c>
      <c r="AH28" s="139">
        <f t="shared" si="32"/>
        <v>1823183.0527385483</v>
      </c>
      <c r="AI28" s="41"/>
      <c r="AJ28" s="43">
        <v>38505.081626216575</v>
      </c>
      <c r="AK28" s="47">
        <v>0.61080395980673496</v>
      </c>
      <c r="AL28" s="44">
        <v>41424.16256839798</v>
      </c>
      <c r="AM28" s="47">
        <v>2.3853600465506148</v>
      </c>
      <c r="AN28" s="44">
        <v>79929.244194614555</v>
      </c>
      <c r="AO28" s="48">
        <v>0.99407064391481426</v>
      </c>
      <c r="AP28" s="46">
        <v>112231.7291073395</v>
      </c>
      <c r="AQ28" s="47">
        <v>0.79350478023826343</v>
      </c>
      <c r="AR28" s="44">
        <v>135436.86316937796</v>
      </c>
      <c r="AS28" s="47">
        <v>0.98314348368802007</v>
      </c>
      <c r="AT28" s="44">
        <v>247668.59227671748</v>
      </c>
      <c r="AU28" s="48">
        <v>0.88707469018906893</v>
      </c>
      <c r="AV28" s="137">
        <f t="shared" si="33"/>
        <v>150736.81073355608</v>
      </c>
      <c r="AW28" s="138">
        <f t="shared" si="34"/>
        <v>176861.02573777596</v>
      </c>
      <c r="AX28" s="139">
        <f t="shared" si="35"/>
        <v>327597.836471332</v>
      </c>
      <c r="AY28" s="41"/>
      <c r="AZ28" s="43">
        <v>43942.762310523889</v>
      </c>
      <c r="BA28" s="47">
        <v>0.40044071508460205</v>
      </c>
      <c r="BB28" s="44">
        <v>23334.532392624275</v>
      </c>
      <c r="BC28" s="47">
        <v>0.88546019021076439</v>
      </c>
      <c r="BD28" s="44">
        <v>67277.29470314816</v>
      </c>
      <c r="BE28" s="48">
        <v>0.49436247384541115</v>
      </c>
      <c r="BF28" s="46">
        <v>164858.57968242632</v>
      </c>
      <c r="BG28" s="47">
        <v>0.28422226918150717</v>
      </c>
      <c r="BH28" s="44">
        <v>132093.02949620265</v>
      </c>
      <c r="BI28" s="47">
        <v>0.49546715339363268</v>
      </c>
      <c r="BJ28" s="44">
        <v>296951.60917862901</v>
      </c>
      <c r="BK28" s="48">
        <v>0.3507425368589242</v>
      </c>
      <c r="BL28" s="137">
        <f t="shared" si="36"/>
        <v>208801.34199295021</v>
      </c>
      <c r="BM28" s="138">
        <f t="shared" si="37"/>
        <v>155427.56188882692</v>
      </c>
      <c r="BN28" s="139">
        <f t="shared" si="38"/>
        <v>364228.90388177714</v>
      </c>
      <c r="BO28" s="41"/>
      <c r="BP28" s="43">
        <v>35442.878867981781</v>
      </c>
      <c r="BQ28" s="47">
        <v>0.40864823672902484</v>
      </c>
      <c r="BR28" s="44">
        <v>28770.226697651306</v>
      </c>
      <c r="BS28" s="47">
        <v>1.7829838062500809</v>
      </c>
      <c r="BT28" s="44">
        <v>64213.105565633086</v>
      </c>
      <c r="BU28" s="48">
        <v>0.62422819113459083</v>
      </c>
      <c r="BV28" s="46">
        <v>165387.09296954324</v>
      </c>
      <c r="BW28" s="47">
        <v>0.61629965146743393</v>
      </c>
      <c r="BX28" s="44">
        <v>102854.7493238785</v>
      </c>
      <c r="BY28" s="47">
        <v>0.6042033772961517</v>
      </c>
      <c r="BZ28" s="44">
        <v>268241.84229342174</v>
      </c>
      <c r="CA28" s="48">
        <v>0.6116046355533149</v>
      </c>
      <c r="CB28" s="137">
        <f t="shared" si="39"/>
        <v>200829.97183752502</v>
      </c>
      <c r="CC28" s="138">
        <f t="shared" si="40"/>
        <v>131624.97602152982</v>
      </c>
      <c r="CD28" s="139">
        <f t="shared" si="41"/>
        <v>332454.94785905484</v>
      </c>
      <c r="CE28" s="41"/>
      <c r="CF28" s="43">
        <v>179850.01475752867</v>
      </c>
      <c r="CG28" s="47">
        <v>1.4360658486843343</v>
      </c>
      <c r="CH28" s="44">
        <v>57112.55120251968</v>
      </c>
      <c r="CI28" s="47">
        <v>2.6432429861859434</v>
      </c>
      <c r="CJ28" s="44">
        <v>236962.56596004835</v>
      </c>
      <c r="CK28" s="48">
        <v>1.6136917563420501</v>
      </c>
      <c r="CL28" s="46">
        <v>669896.5229231522</v>
      </c>
      <c r="CM28" s="47">
        <v>1.2483140925183729</v>
      </c>
      <c r="CN28" s="44">
        <v>264916.09480388783</v>
      </c>
      <c r="CO28" s="47">
        <v>0.82473652935556108</v>
      </c>
      <c r="CP28" s="44">
        <v>934812.61772704008</v>
      </c>
      <c r="CQ28" s="48">
        <v>1.0897106241004182</v>
      </c>
      <c r="CR28" s="137">
        <f t="shared" si="42"/>
        <v>849746.53768068086</v>
      </c>
      <c r="CS28" s="138">
        <f t="shared" si="43"/>
        <v>322028.64600640751</v>
      </c>
      <c r="CT28" s="139">
        <f t="shared" si="44"/>
        <v>1171775.1836870883</v>
      </c>
      <c r="CU28" s="41"/>
      <c r="CV28" s="46">
        <f t="shared" si="45"/>
        <v>585147.82539752894</v>
      </c>
      <c r="CW28" s="47">
        <f t="shared" si="46"/>
        <v>0.86076847264334633</v>
      </c>
      <c r="CX28" s="47">
        <f t="shared" si="47"/>
        <v>319128.6016470482</v>
      </c>
      <c r="CY28" s="47">
        <f t="shared" si="48"/>
        <v>2.1213720320872684</v>
      </c>
      <c r="CZ28" s="44">
        <f t="shared" si="49"/>
        <v>904276.4270445772</v>
      </c>
      <c r="DA28" s="48">
        <f t="shared" si="50"/>
        <v>1.0891852241838151</v>
      </c>
      <c r="DB28" s="46">
        <f t="shared" si="51"/>
        <v>1881971.5252576205</v>
      </c>
      <c r="DC28" s="47">
        <f t="shared" si="52"/>
        <v>0.67707265806760131</v>
      </c>
      <c r="DD28" s="44">
        <f t="shared" si="53"/>
        <v>1289509.5123356034</v>
      </c>
      <c r="DE28" s="47">
        <f t="shared" si="54"/>
        <v>0.84866581263387419</v>
      </c>
      <c r="DF28" s="44">
        <f t="shared" si="55"/>
        <v>3171481.0375932241</v>
      </c>
      <c r="DG28" s="48">
        <f t="shared" si="56"/>
        <v>0.73772083201944438</v>
      </c>
      <c r="DH28" s="174"/>
      <c r="DI28" s="187" t="s">
        <v>27</v>
      </c>
      <c r="DJ28" s="46">
        <f t="shared" si="57"/>
        <v>904276.4270445772</v>
      </c>
      <c r="DK28" s="44">
        <f t="shared" si="58"/>
        <v>3171481.0375932241</v>
      </c>
      <c r="DL28" s="45">
        <f t="shared" si="59"/>
        <v>4075757.4646378011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82446.34</v>
      </c>
      <c r="E29" s="47">
        <v>0.78080100765209481</v>
      </c>
      <c r="F29" s="44">
        <v>526.17000000000007</v>
      </c>
      <c r="G29" s="47">
        <v>2.2779894363148329E-2</v>
      </c>
      <c r="H29" s="44">
        <v>82972.509999999995</v>
      </c>
      <c r="I29" s="48">
        <v>0.64474714430025637</v>
      </c>
      <c r="J29" s="46">
        <v>21906186.259999998</v>
      </c>
      <c r="K29" s="47">
        <v>71.656050805821138</v>
      </c>
      <c r="L29" s="44">
        <v>1073293.53</v>
      </c>
      <c r="M29" s="47">
        <v>4.0768716193630725</v>
      </c>
      <c r="N29" s="44">
        <v>22979479.789999999</v>
      </c>
      <c r="O29" s="48">
        <v>40.387361510219215</v>
      </c>
      <c r="P29" s="137">
        <f t="shared" si="27"/>
        <v>21988632.599999998</v>
      </c>
      <c r="Q29" s="138">
        <f t="shared" si="28"/>
        <v>1073819.7</v>
      </c>
      <c r="R29" s="139">
        <f t="shared" si="29"/>
        <v>23062452.299999997</v>
      </c>
      <c r="S29" s="39"/>
      <c r="T29" s="43">
        <v>2419362.2433324545</v>
      </c>
      <c r="U29" s="47">
        <v>12.769845947315538</v>
      </c>
      <c r="V29" s="44">
        <v>794194.50562594249</v>
      </c>
      <c r="W29" s="47">
        <v>17.312141812009646</v>
      </c>
      <c r="X29" s="44">
        <v>3213556.7489583967</v>
      </c>
      <c r="Y29" s="48">
        <v>13.655301609450385</v>
      </c>
      <c r="Z29" s="46">
        <v>144769.88884762136</v>
      </c>
      <c r="AA29" s="47">
        <v>0.15280917979672717</v>
      </c>
      <c r="AB29" s="44">
        <v>312556.2775749896</v>
      </c>
      <c r="AC29" s="47">
        <v>0.8672867762580736</v>
      </c>
      <c r="AD29" s="44">
        <v>457326.16642261099</v>
      </c>
      <c r="AE29" s="48">
        <v>0.3496981637672954</v>
      </c>
      <c r="AF29" s="137">
        <f t="shared" si="30"/>
        <v>2564132.1321800756</v>
      </c>
      <c r="AG29" s="138">
        <f t="shared" si="31"/>
        <v>1106750.7832009322</v>
      </c>
      <c r="AH29" s="139">
        <f t="shared" si="32"/>
        <v>3670882.9153810078</v>
      </c>
      <c r="AI29" s="41"/>
      <c r="AJ29" s="43">
        <v>141237.86241615756</v>
      </c>
      <c r="AK29" s="47">
        <v>2.2404483251294027</v>
      </c>
      <c r="AL29" s="44">
        <v>213972.16231030697</v>
      </c>
      <c r="AM29" s="47">
        <v>12.32132686342894</v>
      </c>
      <c r="AN29" s="44">
        <v>355210.02472646453</v>
      </c>
      <c r="AO29" s="48">
        <v>4.4177054539022524</v>
      </c>
      <c r="AP29" s="46">
        <v>25500.745575626752</v>
      </c>
      <c r="AQ29" s="47">
        <v>0.18029628229773295</v>
      </c>
      <c r="AR29" s="44">
        <v>100453.76881878197</v>
      </c>
      <c r="AS29" s="47">
        <v>0.72919931778527702</v>
      </c>
      <c r="AT29" s="44">
        <v>125954.51439440873</v>
      </c>
      <c r="AU29" s="48">
        <v>0.45113133162035673</v>
      </c>
      <c r="AV29" s="137">
        <f t="shared" si="33"/>
        <v>166738.60799178432</v>
      </c>
      <c r="AW29" s="138">
        <f t="shared" si="34"/>
        <v>314425.93112908897</v>
      </c>
      <c r="AX29" s="139">
        <f t="shared" si="35"/>
        <v>481164.53912087332</v>
      </c>
      <c r="AY29" s="41"/>
      <c r="AZ29" s="43">
        <v>262546.93931781891</v>
      </c>
      <c r="BA29" s="47">
        <v>2.3925324352793877</v>
      </c>
      <c r="BB29" s="44">
        <v>111260.32420307081</v>
      </c>
      <c r="BC29" s="47">
        <v>4.2219225212716127</v>
      </c>
      <c r="BD29" s="44">
        <v>373807.26352088968</v>
      </c>
      <c r="BE29" s="48">
        <v>2.7467852913967308</v>
      </c>
      <c r="BF29" s="46">
        <v>52623.934941415529</v>
      </c>
      <c r="BG29" s="47">
        <v>9.0725603915314493E-2</v>
      </c>
      <c r="BH29" s="44">
        <v>163260.13561353844</v>
      </c>
      <c r="BI29" s="47">
        <v>0.6123717122970801</v>
      </c>
      <c r="BJ29" s="44">
        <v>215884.07055495397</v>
      </c>
      <c r="BK29" s="48">
        <v>0.25499012038802221</v>
      </c>
      <c r="BL29" s="137">
        <f t="shared" si="36"/>
        <v>315170.87425923441</v>
      </c>
      <c r="BM29" s="138">
        <f t="shared" si="37"/>
        <v>274520.45981660928</v>
      </c>
      <c r="BN29" s="139">
        <f t="shared" si="38"/>
        <v>589691.33407584368</v>
      </c>
      <c r="BO29" s="41"/>
      <c r="BP29" s="43">
        <v>326666.54699063429</v>
      </c>
      <c r="BQ29" s="47">
        <v>3.7663901096554246</v>
      </c>
      <c r="BR29" s="44">
        <v>408235.6773695288</v>
      </c>
      <c r="BS29" s="47">
        <v>25.299682534056075</v>
      </c>
      <c r="BT29" s="44">
        <v>734902.22436016309</v>
      </c>
      <c r="BU29" s="48">
        <v>7.1441286343679575</v>
      </c>
      <c r="BV29" s="46">
        <v>20712.894657646102</v>
      </c>
      <c r="BW29" s="47">
        <v>7.718467946431444E-2</v>
      </c>
      <c r="BX29" s="44">
        <v>156789.55944647279</v>
      </c>
      <c r="BY29" s="47">
        <v>0.92103458483994072</v>
      </c>
      <c r="BZ29" s="44">
        <v>177502.45410411889</v>
      </c>
      <c r="CA29" s="48">
        <v>0.40471435337599815</v>
      </c>
      <c r="CB29" s="137">
        <f t="shared" si="39"/>
        <v>347379.44164828036</v>
      </c>
      <c r="CC29" s="138">
        <f t="shared" si="40"/>
        <v>565025.23681600159</v>
      </c>
      <c r="CD29" s="139">
        <f t="shared" si="41"/>
        <v>912404.67846428195</v>
      </c>
      <c r="CE29" s="41"/>
      <c r="CF29" s="43">
        <v>249564.39810340048</v>
      </c>
      <c r="CG29" s="47">
        <v>1.9927210439595049</v>
      </c>
      <c r="CH29" s="44">
        <v>87462.527497033021</v>
      </c>
      <c r="CI29" s="47">
        <v>4.0478792750975616</v>
      </c>
      <c r="CJ29" s="44">
        <v>337026.92560043349</v>
      </c>
      <c r="CK29" s="48">
        <v>2.2951201988520786</v>
      </c>
      <c r="CL29" s="46">
        <v>11919.603284853156</v>
      </c>
      <c r="CM29" s="47">
        <v>2.2211503192736216E-2</v>
      </c>
      <c r="CN29" s="44">
        <v>79788.132541519517</v>
      </c>
      <c r="CO29" s="47">
        <v>0.24839633682796</v>
      </c>
      <c r="CP29" s="44">
        <v>91707.735826372678</v>
      </c>
      <c r="CQ29" s="48">
        <v>0.10690366405748843</v>
      </c>
      <c r="CR29" s="137">
        <f t="shared" si="42"/>
        <v>261484.00138825364</v>
      </c>
      <c r="CS29" s="138">
        <f t="shared" si="43"/>
        <v>167250.66003855254</v>
      </c>
      <c r="CT29" s="139">
        <f t="shared" si="44"/>
        <v>428734.66142680618</v>
      </c>
      <c r="CU29" s="41"/>
      <c r="CV29" s="46">
        <f t="shared" si="45"/>
        <v>3481824.3301604656</v>
      </c>
      <c r="CW29" s="47">
        <f t="shared" si="46"/>
        <v>5.1218589228261751</v>
      </c>
      <c r="CX29" s="47">
        <f t="shared" si="47"/>
        <v>1615651.3670058823</v>
      </c>
      <c r="CY29" s="47">
        <f t="shared" si="48"/>
        <v>10.739863509195882</v>
      </c>
      <c r="CZ29" s="44">
        <f t="shared" si="49"/>
        <v>5097475.6971663479</v>
      </c>
      <c r="DA29" s="48">
        <f t="shared" si="50"/>
        <v>6.1398207936653222</v>
      </c>
      <c r="DB29" s="46">
        <f t="shared" si="51"/>
        <v>22161713.327307161</v>
      </c>
      <c r="DC29" s="47">
        <f t="shared" si="52"/>
        <v>7.9730697029531399</v>
      </c>
      <c r="DD29" s="44">
        <f t="shared" si="53"/>
        <v>1886141.4039953025</v>
      </c>
      <c r="DE29" s="47">
        <f t="shared" si="54"/>
        <v>1.2413275839003475</v>
      </c>
      <c r="DF29" s="44">
        <f t="shared" si="55"/>
        <v>24047854.731302463</v>
      </c>
      <c r="DG29" s="48">
        <f t="shared" si="56"/>
        <v>5.5937914149164163</v>
      </c>
      <c r="DH29" s="174"/>
      <c r="DI29" s="187" t="s">
        <v>28</v>
      </c>
      <c r="DJ29" s="46">
        <f t="shared" si="57"/>
        <v>5097475.6971663479</v>
      </c>
      <c r="DK29" s="44">
        <f t="shared" si="58"/>
        <v>24047854.731302463</v>
      </c>
      <c r="DL29" s="45">
        <f t="shared" si="59"/>
        <v>29145330.428468809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-1702.81</v>
      </c>
      <c r="E30" s="47">
        <v>-1.612631638760512E-2</v>
      </c>
      <c r="F30" s="44">
        <v>131.54000000000002</v>
      </c>
      <c r="G30" s="47">
        <v>5.6948653563079063E-3</v>
      </c>
      <c r="H30" s="44">
        <v>-1571.27</v>
      </c>
      <c r="I30" s="48">
        <v>-1.2209728805657004E-2</v>
      </c>
      <c r="J30" s="46">
        <v>2470.65</v>
      </c>
      <c r="K30" s="47">
        <v>8.0815994085956435E-3</v>
      </c>
      <c r="L30" s="44">
        <v>10863.15</v>
      </c>
      <c r="M30" s="47">
        <v>4.1263332624285887E-2</v>
      </c>
      <c r="N30" s="44">
        <v>13333.8</v>
      </c>
      <c r="O30" s="48">
        <v>2.3434690681697151E-2</v>
      </c>
      <c r="P30" s="137">
        <f t="shared" si="27"/>
        <v>767.84000000000015</v>
      </c>
      <c r="Q30" s="138">
        <f t="shared" si="28"/>
        <v>10994.69</v>
      </c>
      <c r="R30" s="139">
        <f t="shared" si="29"/>
        <v>11762.53</v>
      </c>
      <c r="S30" s="39"/>
      <c r="T30" s="43">
        <v>769739.12881998811</v>
      </c>
      <c r="U30" s="47">
        <v>4.0628269378598434</v>
      </c>
      <c r="V30" s="44">
        <v>272218.7469224488</v>
      </c>
      <c r="W30" s="47">
        <v>5.933923638636486</v>
      </c>
      <c r="X30" s="44">
        <v>1041957.8757424369</v>
      </c>
      <c r="Y30" s="48">
        <v>4.4275704987058262</v>
      </c>
      <c r="Z30" s="46">
        <v>7262.2150577861357</v>
      </c>
      <c r="AA30" s="47">
        <v>7.6654968469016304E-3</v>
      </c>
      <c r="AB30" s="44">
        <v>12274.820443976334</v>
      </c>
      <c r="AC30" s="47">
        <v>3.4060392370294838E-2</v>
      </c>
      <c r="AD30" s="44">
        <v>19537.035501762468</v>
      </c>
      <c r="AE30" s="48">
        <v>1.4939152714278207E-2</v>
      </c>
      <c r="AF30" s="137">
        <f t="shared" si="30"/>
        <v>777001.3438777742</v>
      </c>
      <c r="AG30" s="138">
        <f t="shared" si="31"/>
        <v>284493.56736642512</v>
      </c>
      <c r="AH30" s="139">
        <f t="shared" si="32"/>
        <v>1061494.9112441994</v>
      </c>
      <c r="AI30" s="41"/>
      <c r="AJ30" s="43">
        <v>119246.03171945282</v>
      </c>
      <c r="AK30" s="47">
        <v>1.8915931427578176</v>
      </c>
      <c r="AL30" s="44">
        <v>108731.15262035507</v>
      </c>
      <c r="AM30" s="47">
        <v>6.2611512507402436</v>
      </c>
      <c r="AN30" s="44">
        <v>227977.18433980789</v>
      </c>
      <c r="AO30" s="48">
        <v>2.8353255271970736</v>
      </c>
      <c r="AP30" s="46">
        <v>4818.4331653599838</v>
      </c>
      <c r="AQ30" s="47">
        <v>3.4067458288154412E-2</v>
      </c>
      <c r="AR30" s="44">
        <v>1548.28202569526</v>
      </c>
      <c r="AS30" s="47">
        <v>1.1239062607127375E-2</v>
      </c>
      <c r="AT30" s="44">
        <v>6366.7151910552438</v>
      </c>
      <c r="AU30" s="48">
        <v>2.2803666196467884E-2</v>
      </c>
      <c r="AV30" s="137">
        <f t="shared" si="33"/>
        <v>124064.4648848128</v>
      </c>
      <c r="AW30" s="138">
        <f t="shared" si="34"/>
        <v>110279.43464605033</v>
      </c>
      <c r="AX30" s="139">
        <f t="shared" si="35"/>
        <v>234343.89953086313</v>
      </c>
      <c r="AY30" s="41"/>
      <c r="AZ30" s="43">
        <v>409259.9697587929</v>
      </c>
      <c r="BA30" s="47">
        <v>3.7294959699532777</v>
      </c>
      <c r="BB30" s="44">
        <v>73985.145195652556</v>
      </c>
      <c r="BC30" s="47">
        <v>2.8074657608489568</v>
      </c>
      <c r="BD30" s="44">
        <v>483245.11495444545</v>
      </c>
      <c r="BE30" s="48">
        <v>3.5509491211960222</v>
      </c>
      <c r="BF30" s="46">
        <v>2410.43765115108</v>
      </c>
      <c r="BG30" s="47">
        <v>4.155683375717768E-3</v>
      </c>
      <c r="BH30" s="44">
        <v>6481.7752063769749</v>
      </c>
      <c r="BI30" s="47">
        <v>2.4312461624126418E-2</v>
      </c>
      <c r="BJ30" s="44">
        <v>8892.2128575280549</v>
      </c>
      <c r="BK30" s="48">
        <v>1.0502981629113841E-2</v>
      </c>
      <c r="BL30" s="137">
        <f t="shared" si="36"/>
        <v>411670.40740994399</v>
      </c>
      <c r="BM30" s="138">
        <f t="shared" si="37"/>
        <v>80466.920402029529</v>
      </c>
      <c r="BN30" s="139">
        <f t="shared" si="38"/>
        <v>492137.32781197352</v>
      </c>
      <c r="BO30" s="41"/>
      <c r="BP30" s="43">
        <v>329915.51760869316</v>
      </c>
      <c r="BQ30" s="47">
        <v>3.8038499931823684</v>
      </c>
      <c r="BR30" s="44">
        <v>66341.732874783236</v>
      </c>
      <c r="BS30" s="47">
        <v>4.1114113085512667</v>
      </c>
      <c r="BT30" s="44">
        <v>396257.25048347638</v>
      </c>
      <c r="BU30" s="48">
        <v>3.8520944363988447</v>
      </c>
      <c r="BV30" s="46">
        <v>20457.569764970194</v>
      </c>
      <c r="BW30" s="47">
        <v>7.6233234949861908E-2</v>
      </c>
      <c r="BX30" s="44">
        <v>14004.459523736805</v>
      </c>
      <c r="BY30" s="47">
        <v>8.2266903541853495E-2</v>
      </c>
      <c r="BZ30" s="44">
        <v>34462.029288706995</v>
      </c>
      <c r="CA30" s="48">
        <v>7.8575127144003346E-2</v>
      </c>
      <c r="CB30" s="137">
        <f t="shared" si="39"/>
        <v>350373.08737366338</v>
      </c>
      <c r="CC30" s="138">
        <f t="shared" si="40"/>
        <v>80346.192398520041</v>
      </c>
      <c r="CD30" s="139">
        <f t="shared" si="41"/>
        <v>430719.27977218339</v>
      </c>
      <c r="CE30" s="41"/>
      <c r="CF30" s="43">
        <v>600974.44873799442</v>
      </c>
      <c r="CG30" s="47">
        <v>4.7986589432759583</v>
      </c>
      <c r="CH30" s="44">
        <v>96899.351082461319</v>
      </c>
      <c r="CI30" s="47">
        <v>4.4846277170574957</v>
      </c>
      <c r="CJ30" s="44">
        <v>697873.79982045572</v>
      </c>
      <c r="CK30" s="48">
        <v>4.7524519038472928</v>
      </c>
      <c r="CL30" s="46">
        <v>3756.1166818705283</v>
      </c>
      <c r="CM30" s="47">
        <v>6.9993099332151818E-3</v>
      </c>
      <c r="CN30" s="44">
        <v>4883.4444038507781</v>
      </c>
      <c r="CO30" s="47">
        <v>1.5203134380771569E-2</v>
      </c>
      <c r="CP30" s="44">
        <v>8639.5610857213069</v>
      </c>
      <c r="CQ30" s="48">
        <v>1.0071132250617596E-2</v>
      </c>
      <c r="CR30" s="137">
        <f t="shared" si="42"/>
        <v>604730.56541986496</v>
      </c>
      <c r="CS30" s="138">
        <f t="shared" si="43"/>
        <v>101782.7954863121</v>
      </c>
      <c r="CT30" s="139">
        <f t="shared" si="44"/>
        <v>706513.36090617708</v>
      </c>
      <c r="CU30" s="41"/>
      <c r="CV30" s="46">
        <f t="shared" si="45"/>
        <v>2227432.2866449212</v>
      </c>
      <c r="CW30" s="47">
        <f t="shared" si="46"/>
        <v>3.276613881268851</v>
      </c>
      <c r="CX30" s="47">
        <f t="shared" si="47"/>
        <v>618307.66869570094</v>
      </c>
      <c r="CY30" s="47">
        <f t="shared" si="48"/>
        <v>4.1101317425845112</v>
      </c>
      <c r="CZ30" s="44">
        <f t="shared" si="49"/>
        <v>2845739.955340622</v>
      </c>
      <c r="DA30" s="48">
        <f t="shared" si="50"/>
        <v>3.427644267313982</v>
      </c>
      <c r="DB30" s="46">
        <f t="shared" si="51"/>
        <v>41175.422321137921</v>
      </c>
      <c r="DC30" s="47">
        <f t="shared" si="52"/>
        <v>1.4813588975110878E-2</v>
      </c>
      <c r="DD30" s="44">
        <f t="shared" si="53"/>
        <v>50055.931603636149</v>
      </c>
      <c r="DE30" s="47">
        <f t="shared" si="54"/>
        <v>3.2943345873116446E-2</v>
      </c>
      <c r="DF30" s="44">
        <f t="shared" si="55"/>
        <v>91231.35392477407</v>
      </c>
      <c r="DG30" s="48">
        <f t="shared" si="56"/>
        <v>2.1221400830042449E-2</v>
      </c>
      <c r="DH30" s="174"/>
      <c r="DI30" s="187" t="s">
        <v>29</v>
      </c>
      <c r="DJ30" s="46">
        <f t="shared" si="57"/>
        <v>2845739.955340622</v>
      </c>
      <c r="DK30" s="44">
        <f t="shared" si="58"/>
        <v>91231.35392477407</v>
      </c>
      <c r="DL30" s="45">
        <f t="shared" si="59"/>
        <v>2936971.3092653961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206773.59999999998</v>
      </c>
      <c r="E31" s="47">
        <v>1.9582316842185012</v>
      </c>
      <c r="F31" s="44">
        <v>43816.15</v>
      </c>
      <c r="G31" s="47">
        <v>1.8969672698934974</v>
      </c>
      <c r="H31" s="44">
        <v>250589.74999999997</v>
      </c>
      <c r="I31" s="48">
        <v>1.9472356049421087</v>
      </c>
      <c r="J31" s="46">
        <v>3886989.74</v>
      </c>
      <c r="K31" s="47">
        <v>12.714505892781792</v>
      </c>
      <c r="L31" s="44">
        <v>1550006.9100000001</v>
      </c>
      <c r="M31" s="47">
        <v>5.8876523565698315</v>
      </c>
      <c r="N31" s="44">
        <v>5436996.6500000004</v>
      </c>
      <c r="O31" s="48">
        <v>9.5557406538401377</v>
      </c>
      <c r="P31" s="137">
        <f t="shared" si="27"/>
        <v>4093763.3400000003</v>
      </c>
      <c r="Q31" s="138">
        <f t="shared" si="28"/>
        <v>1593823.06</v>
      </c>
      <c r="R31" s="139">
        <f t="shared" si="29"/>
        <v>5687586.4000000004</v>
      </c>
      <c r="S31" s="39"/>
      <c r="T31" s="43">
        <v>144939.63411239558</v>
      </c>
      <c r="U31" s="47">
        <v>0.7650184689689884</v>
      </c>
      <c r="V31" s="44">
        <v>98570.576796274865</v>
      </c>
      <c r="W31" s="47">
        <v>2.1486774233520407</v>
      </c>
      <c r="X31" s="44">
        <v>243510.21090867044</v>
      </c>
      <c r="Y31" s="48">
        <v>1.0347430074220914</v>
      </c>
      <c r="Z31" s="46">
        <v>4311425.2684748368</v>
      </c>
      <c r="AA31" s="47">
        <v>4.5508452363597218</v>
      </c>
      <c r="AB31" s="44">
        <v>2148200.2344567734</v>
      </c>
      <c r="AC31" s="47">
        <v>5.9608646178986122</v>
      </c>
      <c r="AD31" s="44">
        <v>6459625.5029316097</v>
      </c>
      <c r="AE31" s="48">
        <v>4.9394050523497253</v>
      </c>
      <c r="AF31" s="137">
        <f t="shared" si="30"/>
        <v>4456364.9025872322</v>
      </c>
      <c r="AG31" s="138">
        <f t="shared" si="31"/>
        <v>2246770.8112530485</v>
      </c>
      <c r="AH31" s="139">
        <f t="shared" si="32"/>
        <v>6703135.7138402807</v>
      </c>
      <c r="AI31" s="41"/>
      <c r="AJ31" s="43">
        <v>41532.046537644521</v>
      </c>
      <c r="AK31" s="47">
        <v>0.65882053517837125</v>
      </c>
      <c r="AL31" s="44">
        <v>455.25850171244383</v>
      </c>
      <c r="AM31" s="47">
        <v>2.6215507411749616E-2</v>
      </c>
      <c r="AN31" s="44">
        <v>41987.305039356965</v>
      </c>
      <c r="AO31" s="48">
        <v>0.52219119268906511</v>
      </c>
      <c r="AP31" s="46">
        <v>1538684.105652906</v>
      </c>
      <c r="AQ31" s="47">
        <v>10.878859328136045</v>
      </c>
      <c r="AR31" s="44">
        <v>525754.98916337918</v>
      </c>
      <c r="AS31" s="47">
        <v>3.8164837808301395</v>
      </c>
      <c r="AT31" s="44">
        <v>2064439.0948162852</v>
      </c>
      <c r="AU31" s="48">
        <v>7.3942022830341489</v>
      </c>
      <c r="AV31" s="137">
        <f t="shared" si="33"/>
        <v>1580216.1521905505</v>
      </c>
      <c r="AW31" s="138">
        <f t="shared" si="34"/>
        <v>526210.24766509165</v>
      </c>
      <c r="AX31" s="139">
        <f t="shared" si="35"/>
        <v>2106426.3998556421</v>
      </c>
      <c r="AY31" s="41"/>
      <c r="AZ31" s="43">
        <v>166659.32717577065</v>
      </c>
      <c r="BA31" s="47">
        <v>1.5187297438923475</v>
      </c>
      <c r="BB31" s="44">
        <v>40022.251619063412</v>
      </c>
      <c r="BC31" s="47">
        <v>1.5186981223793652</v>
      </c>
      <c r="BD31" s="44">
        <v>206681.57879483406</v>
      </c>
      <c r="BE31" s="48">
        <v>1.5187236205338717</v>
      </c>
      <c r="BF31" s="46">
        <v>5924739.0539439479</v>
      </c>
      <c r="BG31" s="47">
        <v>10.21446855519495</v>
      </c>
      <c r="BH31" s="44">
        <v>1451235.9227048424</v>
      </c>
      <c r="BI31" s="47">
        <v>5.4434343300894676</v>
      </c>
      <c r="BJ31" s="44">
        <v>7375974.9766487908</v>
      </c>
      <c r="BK31" s="48">
        <v>8.712086734514072</v>
      </c>
      <c r="BL31" s="137">
        <f t="shared" si="36"/>
        <v>6091398.3811197188</v>
      </c>
      <c r="BM31" s="138">
        <f t="shared" si="37"/>
        <v>1491258.1743239057</v>
      </c>
      <c r="BN31" s="139">
        <f t="shared" si="38"/>
        <v>7582656.555443624</v>
      </c>
      <c r="BO31" s="41"/>
      <c r="BP31" s="43">
        <v>60032.168785655929</v>
      </c>
      <c r="BQ31" s="47">
        <v>0.69215709064308362</v>
      </c>
      <c r="BR31" s="44">
        <v>16971.223655638634</v>
      </c>
      <c r="BS31" s="47">
        <v>1.0517615056791418</v>
      </c>
      <c r="BT31" s="44">
        <v>77003.392441294563</v>
      </c>
      <c r="BU31" s="48">
        <v>0.74856507797657734</v>
      </c>
      <c r="BV31" s="46">
        <v>2818160.5302863792</v>
      </c>
      <c r="BW31" s="47">
        <v>10.501613647170275</v>
      </c>
      <c r="BX31" s="44">
        <v>604468.06264062761</v>
      </c>
      <c r="BY31" s="47">
        <v>3.5508486221193878</v>
      </c>
      <c r="BZ31" s="44">
        <v>3422628.592927007</v>
      </c>
      <c r="CA31" s="48">
        <v>7.8037620652846691</v>
      </c>
      <c r="CB31" s="137">
        <f t="shared" si="39"/>
        <v>2878192.699072035</v>
      </c>
      <c r="CC31" s="138">
        <f t="shared" si="40"/>
        <v>621439.28629626625</v>
      </c>
      <c r="CD31" s="139">
        <f t="shared" si="41"/>
        <v>3499631.9853683012</v>
      </c>
      <c r="CE31" s="41"/>
      <c r="CF31" s="43">
        <v>118760.36151193047</v>
      </c>
      <c r="CG31" s="47">
        <v>0.94827737197919537</v>
      </c>
      <c r="CH31" s="44">
        <v>15546.277242138049</v>
      </c>
      <c r="CI31" s="47">
        <v>0.71950188559902106</v>
      </c>
      <c r="CJ31" s="44">
        <v>134306.63875406852</v>
      </c>
      <c r="CK31" s="48">
        <v>0.91461499372854727</v>
      </c>
      <c r="CL31" s="46">
        <v>3347366.2767737452</v>
      </c>
      <c r="CM31" s="47">
        <v>6.2376267873191669</v>
      </c>
      <c r="CN31" s="44">
        <v>1273890.2638301076</v>
      </c>
      <c r="CO31" s="47">
        <v>3.9658739335895734</v>
      </c>
      <c r="CP31" s="44">
        <v>4621256.5406038528</v>
      </c>
      <c r="CQ31" s="48">
        <v>5.3869965525647174</v>
      </c>
      <c r="CR31" s="137">
        <f t="shared" si="42"/>
        <v>3466126.6382856756</v>
      </c>
      <c r="CS31" s="138">
        <f t="shared" si="43"/>
        <v>1289436.5410722457</v>
      </c>
      <c r="CT31" s="139">
        <f t="shared" si="44"/>
        <v>4755563.1793579217</v>
      </c>
      <c r="CU31" s="41"/>
      <c r="CV31" s="46">
        <f t="shared" si="45"/>
        <v>738697.13812339713</v>
      </c>
      <c r="CW31" s="47">
        <f t="shared" si="46"/>
        <v>1.0866437158790008</v>
      </c>
      <c r="CX31" s="47">
        <f t="shared" si="47"/>
        <v>215381.73781482739</v>
      </c>
      <c r="CY31" s="47">
        <f t="shared" si="48"/>
        <v>1.4317262459854914</v>
      </c>
      <c r="CZ31" s="44">
        <f t="shared" si="49"/>
        <v>954078.87593822449</v>
      </c>
      <c r="DA31" s="48">
        <f t="shared" si="50"/>
        <v>1.1491714074357824</v>
      </c>
      <c r="DB31" s="46">
        <f t="shared" si="51"/>
        <v>21827364.975131817</v>
      </c>
      <c r="DC31" s="47">
        <f t="shared" si="52"/>
        <v>7.852781949132372</v>
      </c>
      <c r="DD31" s="44">
        <f t="shared" si="53"/>
        <v>7553556.3827957297</v>
      </c>
      <c r="DE31" s="47">
        <f t="shared" si="54"/>
        <v>4.971227435360527</v>
      </c>
      <c r="DF31" s="44">
        <f t="shared" si="55"/>
        <v>29380921.357927546</v>
      </c>
      <c r="DG31" s="48">
        <f t="shared" si="56"/>
        <v>6.8343204618738165</v>
      </c>
      <c r="DH31" s="174"/>
      <c r="DI31" s="187" t="s">
        <v>59</v>
      </c>
      <c r="DJ31" s="46">
        <f t="shared" si="57"/>
        <v>954078.87593822449</v>
      </c>
      <c r="DK31" s="44">
        <f t="shared" si="58"/>
        <v>29380921.357927546</v>
      </c>
      <c r="DL31" s="45">
        <f t="shared" si="59"/>
        <v>30335000.233865771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107734296.94</v>
      </c>
      <c r="E32" s="47">
        <v>1020.2884398439276</v>
      </c>
      <c r="F32" s="44">
        <v>19465189.329999998</v>
      </c>
      <c r="G32" s="47">
        <v>842.72185167546968</v>
      </c>
      <c r="H32" s="44">
        <v>127199486.27</v>
      </c>
      <c r="I32" s="48">
        <v>988.41779679850799</v>
      </c>
      <c r="J32" s="46">
        <v>8316467.5899999999</v>
      </c>
      <c r="K32" s="47">
        <v>27.203513066176445</v>
      </c>
      <c r="L32" s="44">
        <v>13638932.939999999</v>
      </c>
      <c r="M32" s="47">
        <v>51.807056566792269</v>
      </c>
      <c r="N32" s="44">
        <v>21955400.530000001</v>
      </c>
      <c r="O32" s="48">
        <v>38.587500953465607</v>
      </c>
      <c r="P32" s="137">
        <f t="shared" si="27"/>
        <v>116050764.53</v>
      </c>
      <c r="Q32" s="138">
        <f t="shared" si="28"/>
        <v>33104122.269999996</v>
      </c>
      <c r="R32" s="139">
        <f t="shared" si="29"/>
        <v>149154886.80000001</v>
      </c>
      <c r="S32" s="39"/>
      <c r="T32" s="43">
        <v>21109257.136852413</v>
      </c>
      <c r="U32" s="47">
        <v>111.41860316402183</v>
      </c>
      <c r="V32" s="44">
        <v>10990924.553533625</v>
      </c>
      <c r="W32" s="47">
        <v>239.58418645304906</v>
      </c>
      <c r="X32" s="44">
        <v>32100181.690386038</v>
      </c>
      <c r="Y32" s="48">
        <v>136.40265193463773</v>
      </c>
      <c r="Z32" s="46">
        <v>18448679.276121259</v>
      </c>
      <c r="AA32" s="47">
        <v>19.473162347207865</v>
      </c>
      <c r="AB32" s="44">
        <v>18748363.463692762</v>
      </c>
      <c r="AC32" s="47">
        <v>52.023295883537457</v>
      </c>
      <c r="AD32" s="44">
        <v>37197042.739814021</v>
      </c>
      <c r="AE32" s="48">
        <v>28.443020537045406</v>
      </c>
      <c r="AF32" s="137">
        <f t="shared" si="30"/>
        <v>39557936.412973672</v>
      </c>
      <c r="AG32" s="138">
        <f t="shared" si="31"/>
        <v>29739288.017226387</v>
      </c>
      <c r="AH32" s="139">
        <f t="shared" si="32"/>
        <v>69297224.430200055</v>
      </c>
      <c r="AI32" s="41"/>
      <c r="AJ32" s="43">
        <v>7574959.4759589564</v>
      </c>
      <c r="AK32" s="47">
        <v>120.16115919985654</v>
      </c>
      <c r="AL32" s="44">
        <v>5215068.0550902579</v>
      </c>
      <c r="AM32" s="47">
        <v>300.30335454855799</v>
      </c>
      <c r="AN32" s="44">
        <v>12790027.531049214</v>
      </c>
      <c r="AO32" s="48">
        <v>159.06807366426901</v>
      </c>
      <c r="AP32" s="46">
        <v>5798431.7414067099</v>
      </c>
      <c r="AQ32" s="47">
        <v>40.996279227694892</v>
      </c>
      <c r="AR32" s="44">
        <v>8832775.0570926182</v>
      </c>
      <c r="AS32" s="47">
        <v>64.117589827834252</v>
      </c>
      <c r="AT32" s="44">
        <v>14631206.798499327</v>
      </c>
      <c r="AU32" s="48">
        <v>52.404598897908386</v>
      </c>
      <c r="AV32" s="137">
        <f t="shared" si="33"/>
        <v>13373391.217365667</v>
      </c>
      <c r="AW32" s="138">
        <f t="shared" si="34"/>
        <v>14047843.112182876</v>
      </c>
      <c r="AX32" s="139">
        <f t="shared" si="35"/>
        <v>27421234.329548545</v>
      </c>
      <c r="AY32" s="41"/>
      <c r="AZ32" s="43">
        <v>19876613.703424763</v>
      </c>
      <c r="BA32" s="47">
        <v>181.13120310039332</v>
      </c>
      <c r="BB32" s="44">
        <v>6467958.7823897498</v>
      </c>
      <c r="BC32" s="47">
        <v>245.43538809204833</v>
      </c>
      <c r="BD32" s="44">
        <v>26344572.485814512</v>
      </c>
      <c r="BE32" s="48">
        <v>193.58340854745433</v>
      </c>
      <c r="BF32" s="46">
        <v>20910496.935384762</v>
      </c>
      <c r="BG32" s="47">
        <v>36.050467619802909</v>
      </c>
      <c r="BH32" s="44">
        <v>19229170.448803663</v>
      </c>
      <c r="BI32" s="47">
        <v>72.12660941101062</v>
      </c>
      <c r="BJ32" s="44">
        <v>40139667.384188429</v>
      </c>
      <c r="BK32" s="48">
        <v>47.410717207242804</v>
      </c>
      <c r="BL32" s="137">
        <f t="shared" si="36"/>
        <v>40787110.638809524</v>
      </c>
      <c r="BM32" s="138">
        <f t="shared" si="37"/>
        <v>25697129.231193412</v>
      </c>
      <c r="BN32" s="139">
        <f t="shared" si="38"/>
        <v>66484239.87000294</v>
      </c>
      <c r="BO32" s="41"/>
      <c r="BP32" s="43">
        <v>6889474.5985750854</v>
      </c>
      <c r="BQ32" s="47">
        <v>79.43405661780065</v>
      </c>
      <c r="BR32" s="44">
        <v>3471262.8691352345</v>
      </c>
      <c r="BS32" s="47">
        <v>215.12536372925351</v>
      </c>
      <c r="BT32" s="44">
        <v>10360737.46771032</v>
      </c>
      <c r="BU32" s="48">
        <v>100.7187606224513</v>
      </c>
      <c r="BV32" s="46">
        <v>7363891.4962386983</v>
      </c>
      <c r="BW32" s="47">
        <v>27.44085817755845</v>
      </c>
      <c r="BX32" s="44">
        <v>10294839.83200781</v>
      </c>
      <c r="BY32" s="47">
        <v>60.47535029846216</v>
      </c>
      <c r="BZ32" s="44">
        <v>17658731.328246508</v>
      </c>
      <c r="CA32" s="48">
        <v>40.262778714933432</v>
      </c>
      <c r="CB32" s="137">
        <f t="shared" si="39"/>
        <v>14253366.094813783</v>
      </c>
      <c r="CC32" s="138">
        <f t="shared" si="40"/>
        <v>13766102.701143045</v>
      </c>
      <c r="CD32" s="139">
        <f t="shared" si="41"/>
        <v>28019468.795956828</v>
      </c>
      <c r="CE32" s="41"/>
      <c r="CF32" s="43">
        <v>20378331.944544353</v>
      </c>
      <c r="CG32" s="47">
        <v>162.71684268787709</v>
      </c>
      <c r="CH32" s="44">
        <v>6496437.4785975749</v>
      </c>
      <c r="CI32" s="47">
        <v>300.66355711563727</v>
      </c>
      <c r="CJ32" s="44">
        <v>26874769.423141927</v>
      </c>
      <c r="CK32" s="48">
        <v>183.0145352115627</v>
      </c>
      <c r="CL32" s="46">
        <v>15446325.315196574</v>
      </c>
      <c r="CM32" s="47">
        <v>28.783349231975517</v>
      </c>
      <c r="CN32" s="44">
        <v>17204854.160267729</v>
      </c>
      <c r="CO32" s="47">
        <v>53.562135281784144</v>
      </c>
      <c r="CP32" s="44">
        <v>32651179.475464303</v>
      </c>
      <c r="CQ32" s="48">
        <v>38.061464393083561</v>
      </c>
      <c r="CR32" s="137">
        <f t="shared" si="42"/>
        <v>35824657.259740926</v>
      </c>
      <c r="CS32" s="138">
        <f t="shared" si="43"/>
        <v>23701291.638865303</v>
      </c>
      <c r="CT32" s="139">
        <f t="shared" si="44"/>
        <v>59525948.898606226</v>
      </c>
      <c r="CU32" s="41"/>
      <c r="CV32" s="46">
        <f t="shared" si="45"/>
        <v>183562933.79935554</v>
      </c>
      <c r="CW32" s="47">
        <f t="shared" si="46"/>
        <v>270.02610161468135</v>
      </c>
      <c r="CX32" s="47">
        <f t="shared" si="47"/>
        <v>52106841.06874644</v>
      </c>
      <c r="CY32" s="47">
        <f t="shared" si="48"/>
        <v>346.37445454014318</v>
      </c>
      <c r="CZ32" s="44">
        <f t="shared" si="49"/>
        <v>235669774.86810198</v>
      </c>
      <c r="DA32" s="48">
        <f t="shared" si="50"/>
        <v>283.86014375271247</v>
      </c>
      <c r="DB32" s="46">
        <f t="shared" si="51"/>
        <v>76284292.354348004</v>
      </c>
      <c r="DC32" s="47">
        <f t="shared" si="52"/>
        <v>27.444628093453272</v>
      </c>
      <c r="DD32" s="44">
        <f t="shared" si="53"/>
        <v>87948935.901864573</v>
      </c>
      <c r="DE32" s="47">
        <f t="shared" si="54"/>
        <v>57.881895746741151</v>
      </c>
      <c r="DF32" s="44">
        <f t="shared" si="55"/>
        <v>164233228.25621259</v>
      </c>
      <c r="DG32" s="48">
        <f t="shared" si="56"/>
        <v>38.202427307072021</v>
      </c>
      <c r="DH32" s="174"/>
      <c r="DI32" s="187" t="s">
        <v>30</v>
      </c>
      <c r="DJ32" s="46">
        <f t="shared" si="57"/>
        <v>235669774.86810198</v>
      </c>
      <c r="DK32" s="44">
        <f t="shared" si="58"/>
        <v>164233228.25621259</v>
      </c>
      <c r="DL32" s="45">
        <f t="shared" si="59"/>
        <v>399903003.12431455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51010.590000000004</v>
      </c>
      <c r="E33" s="47">
        <v>0.48309142738086225</v>
      </c>
      <c r="F33" s="44">
        <v>0</v>
      </c>
      <c r="G33" s="47">
        <v>0</v>
      </c>
      <c r="H33" s="44">
        <v>51010.590000000004</v>
      </c>
      <c r="I33" s="48">
        <v>0.39638347967985083</v>
      </c>
      <c r="J33" s="46">
        <v>1066674.58</v>
      </c>
      <c r="K33" s="47">
        <v>3.4891371318851343</v>
      </c>
      <c r="L33" s="44">
        <v>2221300.54</v>
      </c>
      <c r="M33" s="47">
        <v>8.437540035857543</v>
      </c>
      <c r="N33" s="44">
        <v>3287975.12</v>
      </c>
      <c r="O33" s="48">
        <v>5.7787487367679189</v>
      </c>
      <c r="P33" s="137">
        <f t="shared" si="27"/>
        <v>1117685.1700000002</v>
      </c>
      <c r="Q33" s="138">
        <f t="shared" si="28"/>
        <v>2221300.54</v>
      </c>
      <c r="R33" s="139">
        <f t="shared" si="29"/>
        <v>3338985.71</v>
      </c>
      <c r="S33" s="39"/>
      <c r="T33" s="43">
        <v>1885770.5448075724</v>
      </c>
      <c r="U33" s="47">
        <v>9.9534492676915445</v>
      </c>
      <c r="V33" s="44">
        <v>2143256.4705520789</v>
      </c>
      <c r="W33" s="47">
        <v>46.71948709650308</v>
      </c>
      <c r="X33" s="44">
        <v>4029027.0153596513</v>
      </c>
      <c r="Y33" s="48">
        <v>17.120462896817507</v>
      </c>
      <c r="Z33" s="46">
        <v>1710982.0615371836</v>
      </c>
      <c r="AA33" s="47">
        <v>1.8059954839476706</v>
      </c>
      <c r="AB33" s="44">
        <v>2195227.0775874527</v>
      </c>
      <c r="AC33" s="47">
        <v>6.0913555473812728</v>
      </c>
      <c r="AD33" s="44">
        <v>3906209.1391246365</v>
      </c>
      <c r="AE33" s="48">
        <v>2.9869145120828495</v>
      </c>
      <c r="AF33" s="137">
        <f t="shared" si="30"/>
        <v>3596752.6063447557</v>
      </c>
      <c r="AG33" s="138">
        <f t="shared" si="31"/>
        <v>4338483.5481395312</v>
      </c>
      <c r="AH33" s="139">
        <f t="shared" si="32"/>
        <v>7935236.1544842869</v>
      </c>
      <c r="AI33" s="41"/>
      <c r="AJ33" s="43">
        <v>1229320.5083943179</v>
      </c>
      <c r="AK33" s="47">
        <v>19.500642582397177</v>
      </c>
      <c r="AL33" s="44">
        <v>1096699.5116054916</v>
      </c>
      <c r="AM33" s="47">
        <v>63.152108234797396</v>
      </c>
      <c r="AN33" s="44">
        <v>2326020.0199998096</v>
      </c>
      <c r="AO33" s="48">
        <v>28.928438424990791</v>
      </c>
      <c r="AP33" s="46">
        <v>228367.84771382937</v>
      </c>
      <c r="AQ33" s="47">
        <v>1.61461451458469</v>
      </c>
      <c r="AR33" s="44">
        <v>1787072.0213622744</v>
      </c>
      <c r="AS33" s="47">
        <v>12.972452045690478</v>
      </c>
      <c r="AT33" s="44">
        <v>2015439.8690761039</v>
      </c>
      <c r="AU33" s="48">
        <v>7.2187017377554339</v>
      </c>
      <c r="AV33" s="137">
        <f t="shared" si="33"/>
        <v>1457688.3561081472</v>
      </c>
      <c r="AW33" s="138">
        <f t="shared" si="34"/>
        <v>2883771.5329677658</v>
      </c>
      <c r="AX33" s="139">
        <f t="shared" si="35"/>
        <v>4341459.8890759125</v>
      </c>
      <c r="AY33" s="41"/>
      <c r="AZ33" s="43">
        <v>1802121.4773766783</v>
      </c>
      <c r="BA33" s="47">
        <v>16.422336128314122</v>
      </c>
      <c r="BB33" s="44">
        <v>947432.98357390473</v>
      </c>
      <c r="BC33" s="47">
        <v>35.951617788255788</v>
      </c>
      <c r="BD33" s="44">
        <v>2749554.4609505832</v>
      </c>
      <c r="BE33" s="48">
        <v>20.204090418406949</v>
      </c>
      <c r="BF33" s="46">
        <v>2451038.2133960039</v>
      </c>
      <c r="BG33" s="47">
        <v>4.225680241841002</v>
      </c>
      <c r="BH33" s="44">
        <v>2322487.2492253366</v>
      </c>
      <c r="BI33" s="47">
        <v>8.7114070330241464</v>
      </c>
      <c r="BJ33" s="44">
        <v>4773525.4626213405</v>
      </c>
      <c r="BK33" s="48">
        <v>5.6382197596152075</v>
      </c>
      <c r="BL33" s="137">
        <f t="shared" si="36"/>
        <v>4253159.6907726824</v>
      </c>
      <c r="BM33" s="138">
        <f t="shared" si="37"/>
        <v>3269920.2327992413</v>
      </c>
      <c r="BN33" s="139">
        <f t="shared" si="38"/>
        <v>7523079.9235719237</v>
      </c>
      <c r="BO33" s="41"/>
      <c r="BP33" s="43">
        <v>1441506.9918213126</v>
      </c>
      <c r="BQ33" s="47">
        <v>16.620243875631978</v>
      </c>
      <c r="BR33" s="44">
        <v>830165.76560642291</v>
      </c>
      <c r="BS33" s="47">
        <v>51.448051909173458</v>
      </c>
      <c r="BT33" s="44">
        <v>2271672.7574277353</v>
      </c>
      <c r="BU33" s="48">
        <v>22.083376340822561</v>
      </c>
      <c r="BV33" s="46">
        <v>1289695.895981129</v>
      </c>
      <c r="BW33" s="47">
        <v>4.8059320526210767</v>
      </c>
      <c r="BX33" s="44">
        <v>1888701.2077020323</v>
      </c>
      <c r="BY33" s="47">
        <v>11.094865875405519</v>
      </c>
      <c r="BZ33" s="44">
        <v>3178397.1036831615</v>
      </c>
      <c r="CA33" s="48">
        <v>7.246902219361635</v>
      </c>
      <c r="CB33" s="137">
        <f t="shared" si="39"/>
        <v>2731202.8878024416</v>
      </c>
      <c r="CC33" s="138">
        <f t="shared" si="40"/>
        <v>2718866.9733084552</v>
      </c>
      <c r="CD33" s="139">
        <f t="shared" si="41"/>
        <v>5450069.8611108968</v>
      </c>
      <c r="CE33" s="41"/>
      <c r="CF33" s="43">
        <v>1026505.9658604786</v>
      </c>
      <c r="CG33" s="47">
        <v>8.1964417018834421</v>
      </c>
      <c r="CH33" s="44">
        <v>694374.08000858885</v>
      </c>
      <c r="CI33" s="47">
        <v>32.136533531197706</v>
      </c>
      <c r="CJ33" s="44">
        <v>1720880.0458690673</v>
      </c>
      <c r="CK33" s="48">
        <v>11.719023772474836</v>
      </c>
      <c r="CL33" s="46">
        <v>1691304.678530063</v>
      </c>
      <c r="CM33" s="47">
        <v>3.1516501320809684</v>
      </c>
      <c r="CN33" s="44">
        <v>2228909.6209266265</v>
      </c>
      <c r="CO33" s="47">
        <v>6.9390392696641374</v>
      </c>
      <c r="CP33" s="44">
        <v>3920214.2994566895</v>
      </c>
      <c r="CQ33" s="48">
        <v>4.569791945315508</v>
      </c>
      <c r="CR33" s="137">
        <f t="shared" si="42"/>
        <v>2717810.6443905416</v>
      </c>
      <c r="CS33" s="138">
        <f t="shared" si="43"/>
        <v>2923283.7009352152</v>
      </c>
      <c r="CT33" s="139">
        <f t="shared" si="44"/>
        <v>5641094.3453257568</v>
      </c>
      <c r="CU33" s="41"/>
      <c r="CV33" s="46">
        <f t="shared" si="45"/>
        <v>7436236.0782603594</v>
      </c>
      <c r="CW33" s="47">
        <f t="shared" si="46"/>
        <v>10.93890687699469</v>
      </c>
      <c r="CX33" s="47">
        <f t="shared" si="47"/>
        <v>5711928.8113464862</v>
      </c>
      <c r="CY33" s="47">
        <f t="shared" si="48"/>
        <v>37.969414108063191</v>
      </c>
      <c r="CZ33" s="44">
        <f t="shared" si="49"/>
        <v>13148164.889606845</v>
      </c>
      <c r="DA33" s="48">
        <f t="shared" si="50"/>
        <v>15.836735863718628</v>
      </c>
      <c r="DB33" s="46">
        <f t="shared" si="51"/>
        <v>8438063.2771582101</v>
      </c>
      <c r="DC33" s="47">
        <f t="shared" si="52"/>
        <v>3.0357430255094076</v>
      </c>
      <c r="DD33" s="44">
        <f t="shared" si="53"/>
        <v>12643697.716803722</v>
      </c>
      <c r="DE33" s="47">
        <f t="shared" si="54"/>
        <v>8.3212057723352935</v>
      </c>
      <c r="DF33" s="44">
        <f t="shared" si="55"/>
        <v>21081760.99396193</v>
      </c>
      <c r="DG33" s="48">
        <f t="shared" si="56"/>
        <v>4.903845892991094</v>
      </c>
      <c r="DH33" s="174"/>
      <c r="DI33" s="187" t="s">
        <v>31</v>
      </c>
      <c r="DJ33" s="46">
        <f t="shared" si="57"/>
        <v>13148164.889606845</v>
      </c>
      <c r="DK33" s="44">
        <f t="shared" si="58"/>
        <v>21081760.99396193</v>
      </c>
      <c r="DL33" s="45">
        <f t="shared" si="59"/>
        <v>34229925.883568779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156618.6</v>
      </c>
      <c r="E34" s="47">
        <v>1.4832430487158119</v>
      </c>
      <c r="F34" s="44">
        <v>6194.84</v>
      </c>
      <c r="G34" s="47">
        <v>0.2681981123906832</v>
      </c>
      <c r="H34" s="44">
        <v>162813.44</v>
      </c>
      <c r="I34" s="48">
        <v>1.2651599968917553</v>
      </c>
      <c r="J34" s="46">
        <v>1086778.1800000002</v>
      </c>
      <c r="K34" s="47">
        <v>3.5548968476970235</v>
      </c>
      <c r="L34" s="44">
        <v>3019529.88</v>
      </c>
      <c r="M34" s="47">
        <v>11.469589005712896</v>
      </c>
      <c r="N34" s="44">
        <v>4106308.06</v>
      </c>
      <c r="O34" s="48">
        <v>7.2170018471748421</v>
      </c>
      <c r="P34" s="137">
        <f t="shared" si="27"/>
        <v>1243396.7800000003</v>
      </c>
      <c r="Q34" s="138">
        <f t="shared" si="28"/>
        <v>3025724.7199999997</v>
      </c>
      <c r="R34" s="139">
        <f t="shared" si="29"/>
        <v>4269121.5</v>
      </c>
      <c r="S34" s="39"/>
      <c r="T34" s="43">
        <v>1139588.144409013</v>
      </c>
      <c r="U34" s="47">
        <v>6.01495914371454</v>
      </c>
      <c r="V34" s="44">
        <v>819901.45272013801</v>
      </c>
      <c r="W34" s="47">
        <v>17.872511230956686</v>
      </c>
      <c r="X34" s="44">
        <v>1959489.597129151</v>
      </c>
      <c r="Y34" s="48">
        <v>8.3264194597004728</v>
      </c>
      <c r="Z34" s="46">
        <v>3175203.9987661848</v>
      </c>
      <c r="AA34" s="47">
        <v>3.3515278805625823</v>
      </c>
      <c r="AB34" s="44">
        <v>3854332.4080547085</v>
      </c>
      <c r="AC34" s="47">
        <v>10.695070835704994</v>
      </c>
      <c r="AD34" s="44">
        <v>7029536.4068208933</v>
      </c>
      <c r="AE34" s="48">
        <v>5.3751920491009102</v>
      </c>
      <c r="AF34" s="137">
        <f t="shared" si="30"/>
        <v>4314792.1431751978</v>
      </c>
      <c r="AG34" s="138">
        <f t="shared" si="31"/>
        <v>4674233.8607748467</v>
      </c>
      <c r="AH34" s="139">
        <f t="shared" si="32"/>
        <v>8989026.0039500445</v>
      </c>
      <c r="AI34" s="41"/>
      <c r="AJ34" s="43">
        <v>365756.01354827301</v>
      </c>
      <c r="AK34" s="47">
        <v>5.8019672199916403</v>
      </c>
      <c r="AL34" s="44">
        <v>414352.25864388619</v>
      </c>
      <c r="AM34" s="47">
        <v>23.85997113001763</v>
      </c>
      <c r="AN34" s="44">
        <v>780108.2721921592</v>
      </c>
      <c r="AO34" s="48">
        <v>9.7021151679247719</v>
      </c>
      <c r="AP34" s="46">
        <v>738310.44179235178</v>
      </c>
      <c r="AQ34" s="47">
        <v>5.2200288592340938</v>
      </c>
      <c r="AR34" s="44">
        <v>1297670.5670919544</v>
      </c>
      <c r="AS34" s="47">
        <v>9.4198605324657869</v>
      </c>
      <c r="AT34" s="44">
        <v>2035981.0088843061</v>
      </c>
      <c r="AU34" s="48">
        <v>7.292273945938911</v>
      </c>
      <c r="AV34" s="137">
        <f t="shared" si="33"/>
        <v>1104066.4553406248</v>
      </c>
      <c r="AW34" s="138">
        <f t="shared" si="34"/>
        <v>1712022.8257358405</v>
      </c>
      <c r="AX34" s="139">
        <f t="shared" si="35"/>
        <v>2816089.2810764653</v>
      </c>
      <c r="AY34" s="41"/>
      <c r="AZ34" s="43">
        <v>1185161.1154931688</v>
      </c>
      <c r="BA34" s="47">
        <v>10.800112228376912</v>
      </c>
      <c r="BB34" s="44">
        <v>546412.84854595794</v>
      </c>
      <c r="BC34" s="47">
        <v>20.734369845784464</v>
      </c>
      <c r="BD34" s="44">
        <v>1731573.9640391269</v>
      </c>
      <c r="BE34" s="48">
        <v>12.723834873054596</v>
      </c>
      <c r="BF34" s="46">
        <v>3048456.244608575</v>
      </c>
      <c r="BG34" s="47">
        <v>5.2556509525451522</v>
      </c>
      <c r="BH34" s="44">
        <v>3412210.6367757265</v>
      </c>
      <c r="BI34" s="47">
        <v>12.79884561229891</v>
      </c>
      <c r="BJ34" s="44">
        <v>6460666.8813843019</v>
      </c>
      <c r="BK34" s="48">
        <v>7.6309762996234536</v>
      </c>
      <c r="BL34" s="137">
        <f t="shared" si="36"/>
        <v>4233617.3601017436</v>
      </c>
      <c r="BM34" s="138">
        <f t="shared" si="37"/>
        <v>3958623.4853216843</v>
      </c>
      <c r="BN34" s="139">
        <f t="shared" si="38"/>
        <v>8192240.8454234283</v>
      </c>
      <c r="BO34" s="41"/>
      <c r="BP34" s="43">
        <v>517995.44639851729</v>
      </c>
      <c r="BQ34" s="47">
        <v>5.9723682885038656</v>
      </c>
      <c r="BR34" s="44">
        <v>369024.16526375152</v>
      </c>
      <c r="BS34" s="47">
        <v>22.869618571129866</v>
      </c>
      <c r="BT34" s="44">
        <v>887019.61166226887</v>
      </c>
      <c r="BU34" s="48">
        <v>8.6228915859379871</v>
      </c>
      <c r="BV34" s="46">
        <v>1583685.7352611297</v>
      </c>
      <c r="BW34" s="47">
        <v>5.9014579018879081</v>
      </c>
      <c r="BX34" s="44">
        <v>1902819.5286136072</v>
      </c>
      <c r="BY34" s="47">
        <v>11.177801639019734</v>
      </c>
      <c r="BZ34" s="44">
        <v>3486505.2638747366</v>
      </c>
      <c r="CA34" s="48">
        <v>7.9494040267375379</v>
      </c>
      <c r="CB34" s="137">
        <f t="shared" si="39"/>
        <v>2101681.1816596468</v>
      </c>
      <c r="CC34" s="138">
        <f t="shared" si="40"/>
        <v>2271843.6938773589</v>
      </c>
      <c r="CD34" s="139">
        <f t="shared" si="41"/>
        <v>4373524.8755370062</v>
      </c>
      <c r="CE34" s="41"/>
      <c r="CF34" s="43">
        <v>1887590.930501166</v>
      </c>
      <c r="CG34" s="47">
        <v>15.072030298321325</v>
      </c>
      <c r="CH34" s="44">
        <v>646888.8338810422</v>
      </c>
      <c r="CI34" s="47">
        <v>29.938854717500913</v>
      </c>
      <c r="CJ34" s="44">
        <v>2534479.7643822082</v>
      </c>
      <c r="CK34" s="48">
        <v>17.259557794832702</v>
      </c>
      <c r="CL34" s="46">
        <v>1962060.0174646478</v>
      </c>
      <c r="CM34" s="47">
        <v>3.6561873160355765</v>
      </c>
      <c r="CN34" s="44">
        <v>2696216.9011289864</v>
      </c>
      <c r="CO34" s="47">
        <v>8.3938598410680338</v>
      </c>
      <c r="CP34" s="44">
        <v>4658276.9185936339</v>
      </c>
      <c r="CQ34" s="48">
        <v>5.430151189588944</v>
      </c>
      <c r="CR34" s="137">
        <f t="shared" si="42"/>
        <v>3849650.9479658138</v>
      </c>
      <c r="CS34" s="138">
        <f t="shared" si="43"/>
        <v>3343105.7350100288</v>
      </c>
      <c r="CT34" s="139">
        <f t="shared" si="44"/>
        <v>7192756.6829758426</v>
      </c>
      <c r="CU34" s="41"/>
      <c r="CV34" s="46">
        <f t="shared" si="45"/>
        <v>5252710.2503501382</v>
      </c>
      <c r="CW34" s="47">
        <f t="shared" si="46"/>
        <v>7.7268805986936364</v>
      </c>
      <c r="CX34" s="47">
        <f t="shared" si="47"/>
        <v>2802774.3990547759</v>
      </c>
      <c r="CY34" s="47">
        <f t="shared" si="48"/>
        <v>18.631132376473399</v>
      </c>
      <c r="CZ34" s="44">
        <f t="shared" si="49"/>
        <v>8055484.6494049141</v>
      </c>
      <c r="DA34" s="48">
        <f t="shared" si="50"/>
        <v>9.7026911145377603</v>
      </c>
      <c r="DB34" s="46">
        <f t="shared" si="51"/>
        <v>11594494.617892889</v>
      </c>
      <c r="DC34" s="47">
        <f t="shared" si="52"/>
        <v>4.1713252217312995</v>
      </c>
      <c r="DD34" s="44">
        <f t="shared" si="53"/>
        <v>16182779.921664983</v>
      </c>
      <c r="DE34" s="47">
        <f t="shared" si="54"/>
        <v>10.65038446131342</v>
      </c>
      <c r="DF34" s="44">
        <f t="shared" si="55"/>
        <v>27777274.539557874</v>
      </c>
      <c r="DG34" s="48">
        <f t="shared" si="56"/>
        <v>6.4612948466833826</v>
      </c>
      <c r="DH34" s="174"/>
      <c r="DI34" s="187" t="s">
        <v>32</v>
      </c>
      <c r="DJ34" s="46">
        <f t="shared" si="57"/>
        <v>8055484.6494049141</v>
      </c>
      <c r="DK34" s="44">
        <f t="shared" si="58"/>
        <v>27777274.539557874</v>
      </c>
      <c r="DL34" s="45">
        <f t="shared" si="59"/>
        <v>35832759.188962787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476769.02</v>
      </c>
      <c r="E35" s="47">
        <v>4.5152002045609514</v>
      </c>
      <c r="F35" s="44">
        <v>17363.04</v>
      </c>
      <c r="G35" s="47">
        <v>0.75171183652264273</v>
      </c>
      <c r="H35" s="44">
        <v>494132.06</v>
      </c>
      <c r="I35" s="48">
        <v>3.8397082912425207</v>
      </c>
      <c r="J35" s="46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476769.02</v>
      </c>
      <c r="Q35" s="138">
        <f t="shared" si="28"/>
        <v>17363.04</v>
      </c>
      <c r="R35" s="139">
        <f t="shared" si="29"/>
        <v>494132.06</v>
      </c>
      <c r="S35" s="39"/>
      <c r="T35" s="43">
        <v>174243.96255826997</v>
      </c>
      <c r="U35" s="47">
        <v>0.91969218964667798</v>
      </c>
      <c r="V35" s="44">
        <v>10387.87851071437</v>
      </c>
      <c r="W35" s="47">
        <v>0.22643876862592632</v>
      </c>
      <c r="X35" s="44">
        <v>184631.84106898433</v>
      </c>
      <c r="Y35" s="48">
        <v>0.78455234292105824</v>
      </c>
      <c r="Z35" s="46">
        <v>-7.5515026679680659</v>
      </c>
      <c r="AA35" s="47">
        <v>-7.9708490357382554E-6</v>
      </c>
      <c r="AB35" s="44">
        <v>-65.79799752819531</v>
      </c>
      <c r="AC35" s="47">
        <v>-1.8257746605896853E-4</v>
      </c>
      <c r="AD35" s="44">
        <v>-73.349500196163376</v>
      </c>
      <c r="AE35" s="48">
        <v>-5.6087290461626682E-5</v>
      </c>
      <c r="AF35" s="137">
        <f t="shared" si="30"/>
        <v>174236.41105560199</v>
      </c>
      <c r="AG35" s="138">
        <f t="shared" si="31"/>
        <v>10322.080513186174</v>
      </c>
      <c r="AH35" s="139">
        <f t="shared" si="32"/>
        <v>184558.49156878816</v>
      </c>
      <c r="AI35" s="41"/>
      <c r="AJ35" s="43">
        <v>807667.31231638603</v>
      </c>
      <c r="AK35" s="47">
        <v>12.811981477100032</v>
      </c>
      <c r="AL35" s="44">
        <v>19435.079330819906</v>
      </c>
      <c r="AM35" s="47">
        <v>1.1191454181054881</v>
      </c>
      <c r="AN35" s="44">
        <v>827102.39164720592</v>
      </c>
      <c r="AO35" s="48">
        <v>10.286575524801705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807667.31231638603</v>
      </c>
      <c r="AW35" s="138">
        <f t="shared" si="34"/>
        <v>19435.079330819906</v>
      </c>
      <c r="AX35" s="139">
        <f t="shared" si="35"/>
        <v>827102.39164720592</v>
      </c>
      <c r="AY35" s="41"/>
      <c r="AZ35" s="43">
        <v>731860.08611170365</v>
      </c>
      <c r="BA35" s="47">
        <v>6.669279781582194</v>
      </c>
      <c r="BB35" s="44">
        <v>20958.330759058543</v>
      </c>
      <c r="BC35" s="47">
        <v>0.79529202591957437</v>
      </c>
      <c r="BD35" s="44">
        <v>752818.41687076224</v>
      </c>
      <c r="BE35" s="48">
        <v>5.5318094546272087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731860.08611170365</v>
      </c>
      <c r="BM35" s="138">
        <f t="shared" si="37"/>
        <v>20958.330759058543</v>
      </c>
      <c r="BN35" s="139">
        <f t="shared" si="38"/>
        <v>752818.41687076224</v>
      </c>
      <c r="BO35" s="41"/>
      <c r="BP35" s="43">
        <v>1046900.4664114527</v>
      </c>
      <c r="BQ35" s="47">
        <v>12.070521450115907</v>
      </c>
      <c r="BR35" s="44">
        <v>20846.549241107812</v>
      </c>
      <c r="BS35" s="47">
        <v>1.2919279400785704</v>
      </c>
      <c r="BT35" s="44">
        <v>1067747.0156525606</v>
      </c>
      <c r="BU35" s="48">
        <v>10.379778120042779</v>
      </c>
      <c r="BV35" s="46">
        <v>0</v>
      </c>
      <c r="BW35" s="47">
        <v>0</v>
      </c>
      <c r="BX35" s="44">
        <v>5.5350691562173324</v>
      </c>
      <c r="BY35" s="47">
        <v>3.2514857113922955E-5</v>
      </c>
      <c r="BZ35" s="44">
        <v>5.5350691562173324</v>
      </c>
      <c r="CA35" s="48">
        <v>1.2620230777969554E-5</v>
      </c>
      <c r="CB35" s="137">
        <f t="shared" si="39"/>
        <v>1046900.4664114527</v>
      </c>
      <c r="CC35" s="138">
        <f t="shared" si="40"/>
        <v>20852.084310264028</v>
      </c>
      <c r="CD35" s="139">
        <f t="shared" si="41"/>
        <v>1067752.5507217168</v>
      </c>
      <c r="CE35" s="41"/>
      <c r="CF35" s="43">
        <v>531338.68329651642</v>
      </c>
      <c r="CG35" s="47">
        <v>4.2426314960037406</v>
      </c>
      <c r="CH35" s="44">
        <v>12541.019502099753</v>
      </c>
      <c r="CI35" s="47">
        <v>0.58041465738416964</v>
      </c>
      <c r="CJ35" s="44">
        <v>543879.70279861614</v>
      </c>
      <c r="CK35" s="48">
        <v>3.7037672566217177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42"/>
        <v>531338.68329651642</v>
      </c>
      <c r="CS35" s="138">
        <f t="shared" si="43"/>
        <v>12541.019502099753</v>
      </c>
      <c r="CT35" s="139">
        <f t="shared" si="44"/>
        <v>543879.70279861614</v>
      </c>
      <c r="CU35" s="41"/>
      <c r="CV35" s="46">
        <f t="shared" si="45"/>
        <v>3768779.5306943292</v>
      </c>
      <c r="CW35" s="47">
        <f t="shared" si="46"/>
        <v>5.5439778797116332</v>
      </c>
      <c r="CX35" s="47">
        <f t="shared" si="47"/>
        <v>101531.89734380039</v>
      </c>
      <c r="CY35" s="47">
        <f t="shared" si="48"/>
        <v>0.67492204170439318</v>
      </c>
      <c r="CZ35" s="44">
        <f t="shared" si="49"/>
        <v>3870311.4280381296</v>
      </c>
      <c r="DA35" s="48">
        <f t="shared" si="50"/>
        <v>4.6617227811480761</v>
      </c>
      <c r="DB35" s="46">
        <f t="shared" si="51"/>
        <v>-7.5515026679680659</v>
      </c>
      <c r="DC35" s="47">
        <f t="shared" si="52"/>
        <v>-2.7167871113808806E-6</v>
      </c>
      <c r="DD35" s="44">
        <f t="shared" si="53"/>
        <v>-60.262928371977978</v>
      </c>
      <c r="DE35" s="47">
        <f t="shared" si="54"/>
        <v>-3.9660883916916247E-5</v>
      </c>
      <c r="DF35" s="44">
        <f t="shared" si="55"/>
        <v>-67.814431039946044</v>
      </c>
      <c r="DG35" s="48">
        <f t="shared" si="56"/>
        <v>-1.5774370994719746E-5</v>
      </c>
      <c r="DH35" s="174"/>
      <c r="DI35" s="187" t="s">
        <v>33</v>
      </c>
      <c r="DJ35" s="46">
        <f t="shared" si="57"/>
        <v>3870311.4280381296</v>
      </c>
      <c r="DK35" s="44">
        <f t="shared" si="58"/>
        <v>-67.814431039946044</v>
      </c>
      <c r="DL35" s="45">
        <f t="shared" si="59"/>
        <v>3870243.6136070895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184559.43</v>
      </c>
      <c r="E36" s="47">
        <v>1.7478542882036516</v>
      </c>
      <c r="F36" s="44">
        <v>0</v>
      </c>
      <c r="G36" s="47">
        <v>0</v>
      </c>
      <c r="H36" s="44">
        <v>184559.43</v>
      </c>
      <c r="I36" s="48">
        <v>1.4341396378895019</v>
      </c>
      <c r="J36" s="46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184559.43</v>
      </c>
      <c r="Q36" s="138">
        <f t="shared" si="28"/>
        <v>0</v>
      </c>
      <c r="R36" s="139">
        <f t="shared" si="29"/>
        <v>184559.43</v>
      </c>
      <c r="S36" s="39"/>
      <c r="T36" s="43">
        <v>99609.070285857015</v>
      </c>
      <c r="U36" s="47">
        <v>0.52575528365428414</v>
      </c>
      <c r="V36" s="44">
        <v>1464.4100028551256</v>
      </c>
      <c r="W36" s="47">
        <v>3.192174393144688E-2</v>
      </c>
      <c r="X36" s="44">
        <v>101073.48028871213</v>
      </c>
      <c r="Y36" s="48">
        <v>0.42948949275800408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99609.070285857015</v>
      </c>
      <c r="AG36" s="138">
        <f t="shared" si="31"/>
        <v>1464.4100028551256</v>
      </c>
      <c r="AH36" s="139">
        <f t="shared" si="32"/>
        <v>101073.48028871213</v>
      </c>
      <c r="AI36" s="41"/>
      <c r="AJ36" s="43">
        <v>298722.04149286047</v>
      </c>
      <c r="AK36" s="47">
        <v>4.738611064290299</v>
      </c>
      <c r="AL36" s="44">
        <v>-148.84323854674517</v>
      </c>
      <c r="AM36" s="47">
        <v>-8.5709569588129208E-3</v>
      </c>
      <c r="AN36" s="44">
        <v>298573.19825431373</v>
      </c>
      <c r="AO36" s="48">
        <v>3.7133198797889926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298722.04149286047</v>
      </c>
      <c r="AW36" s="138">
        <f t="shared" si="34"/>
        <v>-148.84323854674517</v>
      </c>
      <c r="AX36" s="139">
        <f t="shared" si="35"/>
        <v>298573.19825431373</v>
      </c>
      <c r="AY36" s="41"/>
      <c r="AZ36" s="43">
        <v>241549.18747280425</v>
      </c>
      <c r="BA36" s="47">
        <v>2.2011845472115281</v>
      </c>
      <c r="BB36" s="44">
        <v>770.2632388911577</v>
      </c>
      <c r="BC36" s="47">
        <v>2.922867373320524E-2</v>
      </c>
      <c r="BD36" s="44">
        <v>242319.45071169539</v>
      </c>
      <c r="BE36" s="48">
        <v>1.7805954244038489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241549.18747280425</v>
      </c>
      <c r="BM36" s="138">
        <f t="shared" si="37"/>
        <v>770.2632388911577</v>
      </c>
      <c r="BN36" s="139">
        <f t="shared" si="38"/>
        <v>242319.45071169539</v>
      </c>
      <c r="BO36" s="41"/>
      <c r="BP36" s="43">
        <v>317439.59039397317</v>
      </c>
      <c r="BQ36" s="47">
        <v>3.660005423534257</v>
      </c>
      <c r="BR36" s="44">
        <v>107.17492958399575</v>
      </c>
      <c r="BS36" s="47">
        <v>6.6419763004459441E-3</v>
      </c>
      <c r="BT36" s="44">
        <v>317546.76532355713</v>
      </c>
      <c r="BU36" s="48">
        <v>3.0869343753505185</v>
      </c>
      <c r="BV36" s="46">
        <v>0</v>
      </c>
      <c r="BW36" s="47">
        <v>0</v>
      </c>
      <c r="BX36" s="44">
        <v>0.35783998305086584</v>
      </c>
      <c r="BY36" s="47">
        <v>2.1020723662464511E-6</v>
      </c>
      <c r="BZ36" s="44">
        <v>0.35783998305086584</v>
      </c>
      <c r="CA36" s="48">
        <v>8.1589281727653994E-7</v>
      </c>
      <c r="CB36" s="137">
        <f t="shared" si="39"/>
        <v>317439.59039397317</v>
      </c>
      <c r="CC36" s="138">
        <f t="shared" si="40"/>
        <v>107.53276956704661</v>
      </c>
      <c r="CD36" s="139">
        <f t="shared" si="41"/>
        <v>317547.12316354021</v>
      </c>
      <c r="CE36" s="41"/>
      <c r="CF36" s="43">
        <v>236682.49266063474</v>
      </c>
      <c r="CG36" s="47">
        <v>1.8898616447135435</v>
      </c>
      <c r="CH36" s="44">
        <v>1874.4385803060106</v>
      </c>
      <c r="CI36" s="47">
        <v>8.6751450007220371E-2</v>
      </c>
      <c r="CJ36" s="44">
        <v>238556.93124094076</v>
      </c>
      <c r="CK36" s="48">
        <v>1.6245492270144761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236682.49266063474</v>
      </c>
      <c r="CS36" s="138">
        <f t="shared" si="43"/>
        <v>1874.4385803060106</v>
      </c>
      <c r="CT36" s="139">
        <f t="shared" si="44"/>
        <v>238556.93124094076</v>
      </c>
      <c r="CU36" s="41"/>
      <c r="CV36" s="46">
        <f t="shared" si="45"/>
        <v>1378561.8123061294</v>
      </c>
      <c r="CW36" s="47">
        <f t="shared" si="46"/>
        <v>2.0279021712454295</v>
      </c>
      <c r="CX36" s="47">
        <f t="shared" si="47"/>
        <v>4067.4435130895445</v>
      </c>
      <c r="CY36" s="47">
        <f t="shared" si="48"/>
        <v>2.7037880234583339E-2</v>
      </c>
      <c r="CZ36" s="44">
        <f t="shared" si="49"/>
        <v>1382629.2558192189</v>
      </c>
      <c r="DA36" s="48">
        <f t="shared" si="50"/>
        <v>1.6653528842771887</v>
      </c>
      <c r="DB36" s="46">
        <f t="shared" si="51"/>
        <v>0</v>
      </c>
      <c r="DC36" s="47">
        <f t="shared" si="52"/>
        <v>0</v>
      </c>
      <c r="DD36" s="44">
        <f t="shared" si="53"/>
        <v>0.35783998305086584</v>
      </c>
      <c r="DE36" s="47">
        <f t="shared" si="54"/>
        <v>2.3550548259136719E-7</v>
      </c>
      <c r="DF36" s="44">
        <f t="shared" si="55"/>
        <v>0.35783998305086584</v>
      </c>
      <c r="DG36" s="48">
        <f t="shared" si="56"/>
        <v>8.3237454960929721E-8</v>
      </c>
      <c r="DH36" s="174"/>
      <c r="DI36" s="187" t="s">
        <v>34</v>
      </c>
      <c r="DJ36" s="46">
        <f t="shared" si="57"/>
        <v>1382629.2558192189</v>
      </c>
      <c r="DK36" s="44">
        <f t="shared" si="58"/>
        <v>0.35783998305086584</v>
      </c>
      <c r="DL36" s="45">
        <f t="shared" si="59"/>
        <v>1382629.6136592019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74658.559999999998</v>
      </c>
      <c r="E37" s="47">
        <v>0.70704750359875745</v>
      </c>
      <c r="F37" s="44">
        <v>3016.44</v>
      </c>
      <c r="G37" s="47">
        <v>0.13059312494588277</v>
      </c>
      <c r="H37" s="44">
        <v>77675</v>
      </c>
      <c r="I37" s="48">
        <v>0.60358225192322634</v>
      </c>
      <c r="J37" s="46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74658.559999999998</v>
      </c>
      <c r="Q37" s="138">
        <f t="shared" si="28"/>
        <v>3016.44</v>
      </c>
      <c r="R37" s="139">
        <f t="shared" si="29"/>
        <v>77675</v>
      </c>
      <c r="S37" s="39"/>
      <c r="T37" s="43">
        <v>323418.71125730826</v>
      </c>
      <c r="U37" s="47">
        <v>1.707064384681162</v>
      </c>
      <c r="V37" s="44">
        <v>14945.3484488088</v>
      </c>
      <c r="W37" s="47">
        <v>0.32578416237185392</v>
      </c>
      <c r="X37" s="44">
        <v>338364.05970611703</v>
      </c>
      <c r="Y37" s="48">
        <v>1.4378035460499419</v>
      </c>
      <c r="Z37" s="46">
        <v>1440.5380965635036</v>
      </c>
      <c r="AA37" s="47">
        <v>1.5205333564461347E-3</v>
      </c>
      <c r="AB37" s="44">
        <v>3953.2924425870233</v>
      </c>
      <c r="AC37" s="47">
        <v>1.0969666918029168E-2</v>
      </c>
      <c r="AD37" s="44">
        <v>5393.8305391505273</v>
      </c>
      <c r="AE37" s="48">
        <v>4.1244362857424353E-3</v>
      </c>
      <c r="AF37" s="137">
        <f t="shared" si="30"/>
        <v>324859.24935387174</v>
      </c>
      <c r="AG37" s="138">
        <f t="shared" si="31"/>
        <v>18898.640891395822</v>
      </c>
      <c r="AH37" s="139">
        <f t="shared" si="32"/>
        <v>343757.89024526754</v>
      </c>
      <c r="AI37" s="41"/>
      <c r="AJ37" s="43">
        <v>967646.28912434354</v>
      </c>
      <c r="AK37" s="47">
        <v>15.349719053368394</v>
      </c>
      <c r="AL37" s="44">
        <v>23529.986722572241</v>
      </c>
      <c r="AM37" s="47">
        <v>1.3549456825159645</v>
      </c>
      <c r="AN37" s="44">
        <v>991176.27584691579</v>
      </c>
      <c r="AO37" s="48">
        <v>12.327143196364895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967646.28912434354</v>
      </c>
      <c r="AW37" s="138">
        <f t="shared" si="34"/>
        <v>23529.986722572241</v>
      </c>
      <c r="AX37" s="139">
        <f t="shared" si="35"/>
        <v>991176.27584691579</v>
      </c>
      <c r="AY37" s="41"/>
      <c r="AZ37" s="43">
        <v>1080679.8585454181</v>
      </c>
      <c r="BA37" s="47">
        <v>9.847997544519739</v>
      </c>
      <c r="BB37" s="44">
        <v>24501.557898952811</v>
      </c>
      <c r="BC37" s="47">
        <v>0.92974454137869733</v>
      </c>
      <c r="BD37" s="44">
        <v>1105181.416444371</v>
      </c>
      <c r="BE37" s="48">
        <v>8.1210194537719502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1080679.8585454181</v>
      </c>
      <c r="BM37" s="138">
        <f t="shared" si="37"/>
        <v>24501.557898952811</v>
      </c>
      <c r="BN37" s="139">
        <f t="shared" si="38"/>
        <v>1105181.416444371</v>
      </c>
      <c r="BO37" s="41"/>
      <c r="BP37" s="43">
        <v>1010942.381939976</v>
      </c>
      <c r="BQ37" s="47">
        <v>11.655933011345017</v>
      </c>
      <c r="BR37" s="44">
        <v>27614.886596891738</v>
      </c>
      <c r="BS37" s="47">
        <v>1.7113836512699392</v>
      </c>
      <c r="BT37" s="44">
        <v>1038557.2685368678</v>
      </c>
      <c r="BU37" s="48">
        <v>10.096018864339424</v>
      </c>
      <c r="BV37" s="46">
        <v>34.830799062460869</v>
      </c>
      <c r="BW37" s="47">
        <v>1.2979373986868464E-4</v>
      </c>
      <c r="BX37" s="44">
        <v>3950.4192047391607</v>
      </c>
      <c r="BY37" s="47">
        <v>2.3206090539611594E-2</v>
      </c>
      <c r="BZ37" s="44">
        <v>3985.2500038016215</v>
      </c>
      <c r="CA37" s="48">
        <v>9.0865666419698288E-3</v>
      </c>
      <c r="CB37" s="137">
        <f t="shared" si="39"/>
        <v>1010977.2127390385</v>
      </c>
      <c r="CC37" s="138">
        <f t="shared" si="40"/>
        <v>31565.305801630901</v>
      </c>
      <c r="CD37" s="139">
        <f t="shared" si="41"/>
        <v>1042542.5185406695</v>
      </c>
      <c r="CE37" s="41"/>
      <c r="CF37" s="43">
        <v>608265.7873365843</v>
      </c>
      <c r="CG37" s="47">
        <v>4.8568788014547044</v>
      </c>
      <c r="CH37" s="44">
        <v>25116.930861165096</v>
      </c>
      <c r="CI37" s="47">
        <v>1.162444155188832</v>
      </c>
      <c r="CJ37" s="44">
        <v>633382.71819774935</v>
      </c>
      <c r="CK37" s="48">
        <v>4.3132739841176022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42"/>
        <v>608265.7873365843</v>
      </c>
      <c r="CS37" s="138">
        <f t="shared" si="43"/>
        <v>25116.930861165096</v>
      </c>
      <c r="CT37" s="139">
        <f t="shared" si="44"/>
        <v>633382.71819774935</v>
      </c>
      <c r="CU37" s="41"/>
      <c r="CV37" s="46">
        <f t="shared" si="45"/>
        <v>4065611.5882036299</v>
      </c>
      <c r="CW37" s="47">
        <f t="shared" si="46"/>
        <v>5.9806259636386008</v>
      </c>
      <c r="CX37" s="47">
        <f t="shared" si="47"/>
        <v>118725.15052839069</v>
      </c>
      <c r="CY37" s="47">
        <f t="shared" si="48"/>
        <v>0.78921228788773012</v>
      </c>
      <c r="CZ37" s="44">
        <f t="shared" si="49"/>
        <v>4184336.7387320208</v>
      </c>
      <c r="DA37" s="48">
        <f t="shared" si="50"/>
        <v>5.0399608046088575</v>
      </c>
      <c r="DB37" s="46">
        <f t="shared" si="51"/>
        <v>1475.3688956259643</v>
      </c>
      <c r="DC37" s="47">
        <f t="shared" si="52"/>
        <v>5.3079014553899303E-4</v>
      </c>
      <c r="DD37" s="44">
        <f t="shared" si="53"/>
        <v>7903.711647326184</v>
      </c>
      <c r="DE37" s="47">
        <f t="shared" si="54"/>
        <v>5.201675368685604E-3</v>
      </c>
      <c r="DF37" s="44">
        <f t="shared" si="55"/>
        <v>9379.0805429521479</v>
      </c>
      <c r="DG37" s="48">
        <f t="shared" si="56"/>
        <v>2.1816756965303647E-3</v>
      </c>
      <c r="DH37" s="174"/>
      <c r="DI37" s="187" t="s">
        <v>35</v>
      </c>
      <c r="DJ37" s="46">
        <f t="shared" si="57"/>
        <v>4184336.7387320208</v>
      </c>
      <c r="DK37" s="44">
        <f t="shared" si="58"/>
        <v>9379.0805429521479</v>
      </c>
      <c r="DL37" s="45">
        <f t="shared" si="59"/>
        <v>4193715.8192749731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343428.1</v>
      </c>
      <c r="E38" s="47">
        <v>3.2524064323054773</v>
      </c>
      <c r="F38" s="44">
        <v>11358.48</v>
      </c>
      <c r="G38" s="47">
        <v>0.49175166681097926</v>
      </c>
      <c r="H38" s="44">
        <v>354786.57999999996</v>
      </c>
      <c r="I38" s="48">
        <v>2.7569086953143209</v>
      </c>
      <c r="J38" s="46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343428.1</v>
      </c>
      <c r="Q38" s="138">
        <f t="shared" si="28"/>
        <v>11358.48</v>
      </c>
      <c r="R38" s="139">
        <f t="shared" si="29"/>
        <v>354786.57999999996</v>
      </c>
      <c r="S38" s="39"/>
      <c r="T38" s="43">
        <v>40832.075363543583</v>
      </c>
      <c r="U38" s="47">
        <v>0.21551932272176874</v>
      </c>
      <c r="V38" s="44">
        <v>2058.2385799387757</v>
      </c>
      <c r="W38" s="47">
        <v>4.4866236074959688E-2</v>
      </c>
      <c r="X38" s="44">
        <v>42890.313943482361</v>
      </c>
      <c r="Y38" s="48">
        <v>0.1822529423860656</v>
      </c>
      <c r="Z38" s="46">
        <v>556.85710829843924</v>
      </c>
      <c r="AA38" s="47">
        <v>5.8778022598764948E-4</v>
      </c>
      <c r="AB38" s="44">
        <v>793.3186390192551</v>
      </c>
      <c r="AC38" s="47">
        <v>2.2013148170264359E-3</v>
      </c>
      <c r="AD38" s="44">
        <v>1350.1757473176945</v>
      </c>
      <c r="AE38" s="48">
        <v>1.0324228401219894E-3</v>
      </c>
      <c r="AF38" s="137">
        <f t="shared" si="30"/>
        <v>41388.932471842025</v>
      </c>
      <c r="AG38" s="138">
        <f t="shared" si="31"/>
        <v>2851.5572189580307</v>
      </c>
      <c r="AH38" s="139">
        <f t="shared" si="32"/>
        <v>44240.489690800052</v>
      </c>
      <c r="AI38" s="41"/>
      <c r="AJ38" s="43">
        <v>108343.61661863892</v>
      </c>
      <c r="AK38" s="47">
        <v>1.7186487407779016</v>
      </c>
      <c r="AL38" s="44">
        <v>2154.9933623266252</v>
      </c>
      <c r="AM38" s="47">
        <v>0.12409267317324803</v>
      </c>
      <c r="AN38" s="44">
        <v>110498.60998096554</v>
      </c>
      <c r="AO38" s="48">
        <v>1.3742582640719043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108343.61661863892</v>
      </c>
      <c r="AW38" s="138">
        <f t="shared" si="34"/>
        <v>2154.9933623266252</v>
      </c>
      <c r="AX38" s="139">
        <f t="shared" si="35"/>
        <v>110498.60998096554</v>
      </c>
      <c r="AY38" s="41"/>
      <c r="AZ38" s="43">
        <v>959755.14693519857</v>
      </c>
      <c r="BA38" s="47">
        <v>8.7460372797914872</v>
      </c>
      <c r="BB38" s="44">
        <v>21373.840897594273</v>
      </c>
      <c r="BC38" s="47">
        <v>0.81105911651782614</v>
      </c>
      <c r="BD38" s="44">
        <v>981128.9878327928</v>
      </c>
      <c r="BE38" s="48">
        <v>7.2094657748443502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959755.14693519857</v>
      </c>
      <c r="BM38" s="138">
        <f t="shared" si="37"/>
        <v>21373.840897594273</v>
      </c>
      <c r="BN38" s="139">
        <f t="shared" si="38"/>
        <v>981128.9878327928</v>
      </c>
      <c r="BO38" s="41"/>
      <c r="BP38" s="43">
        <v>198533.1554289147</v>
      </c>
      <c r="BQ38" s="47">
        <v>2.2890415928251939</v>
      </c>
      <c r="BR38" s="44">
        <v>3002.6745556125406</v>
      </c>
      <c r="BS38" s="47">
        <v>0.18608543354068793</v>
      </c>
      <c r="BT38" s="44">
        <v>201535.82998452726</v>
      </c>
      <c r="BU38" s="48">
        <v>1.959169323643186</v>
      </c>
      <c r="BV38" s="46">
        <v>80.262346688463282</v>
      </c>
      <c r="BW38" s="47">
        <v>2.990901853457669E-4</v>
      </c>
      <c r="BX38" s="44">
        <v>1549.1843960616943</v>
      </c>
      <c r="BY38" s="47">
        <v>9.1004299782749092E-3</v>
      </c>
      <c r="BZ38" s="44">
        <v>1629.4467427501577</v>
      </c>
      <c r="CA38" s="48">
        <v>3.7152189708088879E-3</v>
      </c>
      <c r="CB38" s="137">
        <f t="shared" si="39"/>
        <v>198613.41777560316</v>
      </c>
      <c r="CC38" s="138">
        <f t="shared" si="40"/>
        <v>4551.858951674235</v>
      </c>
      <c r="CD38" s="139">
        <f t="shared" si="41"/>
        <v>203165.27672727738</v>
      </c>
      <c r="CE38" s="41"/>
      <c r="CF38" s="43">
        <v>2.6535966691696613</v>
      </c>
      <c r="CG38" s="47">
        <v>2.1188430581530057E-5</v>
      </c>
      <c r="CH38" s="44">
        <v>0</v>
      </c>
      <c r="CI38" s="47">
        <v>0</v>
      </c>
      <c r="CJ38" s="44">
        <v>2.6535966691696613</v>
      </c>
      <c r="CK38" s="48">
        <v>1.8070732194965176E-5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42"/>
        <v>2.6535966691696613</v>
      </c>
      <c r="CS38" s="138">
        <f t="shared" si="43"/>
        <v>0</v>
      </c>
      <c r="CT38" s="139">
        <f t="shared" si="44"/>
        <v>2.6535966691696613</v>
      </c>
      <c r="CU38" s="41"/>
      <c r="CV38" s="46">
        <f t="shared" si="45"/>
        <v>1650894.7479429648</v>
      </c>
      <c r="CW38" s="47">
        <f t="shared" si="46"/>
        <v>2.4285113761063446</v>
      </c>
      <c r="CX38" s="47">
        <f t="shared" si="47"/>
        <v>39948.227395472211</v>
      </c>
      <c r="CY38" s="47">
        <f t="shared" si="48"/>
        <v>0.2655514168609181</v>
      </c>
      <c r="CZ38" s="44">
        <f t="shared" si="49"/>
        <v>1690842.9753384369</v>
      </c>
      <c r="DA38" s="48">
        <f t="shared" si="50"/>
        <v>2.0365909472755046</v>
      </c>
      <c r="DB38" s="46">
        <f t="shared" si="51"/>
        <v>637.1194549869025</v>
      </c>
      <c r="DC38" s="47">
        <f t="shared" si="52"/>
        <v>2.2921503173939522E-4</v>
      </c>
      <c r="DD38" s="44">
        <f t="shared" si="53"/>
        <v>2342.5030350809493</v>
      </c>
      <c r="DE38" s="47">
        <f t="shared" si="54"/>
        <v>1.5416731887952914E-3</v>
      </c>
      <c r="DF38" s="44">
        <f t="shared" si="55"/>
        <v>2979.6224900678517</v>
      </c>
      <c r="DG38" s="48">
        <f t="shared" si="56"/>
        <v>6.9309245630704529E-4</v>
      </c>
      <c r="DH38" s="174"/>
      <c r="DI38" s="187" t="s">
        <v>36</v>
      </c>
      <c r="DJ38" s="46">
        <f t="shared" si="57"/>
        <v>1690842.9753384369</v>
      </c>
      <c r="DK38" s="44">
        <f t="shared" si="58"/>
        <v>2979.6224900678517</v>
      </c>
      <c r="DL38" s="45">
        <f t="shared" si="59"/>
        <v>1693822.5978285049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537283.84000000008</v>
      </c>
      <c r="E39" s="47">
        <v>5.088300628835519</v>
      </c>
      <c r="F39" s="44">
        <v>16635.62</v>
      </c>
      <c r="G39" s="47">
        <v>0.72021906658585155</v>
      </c>
      <c r="H39" s="44">
        <v>553919.46000000008</v>
      </c>
      <c r="I39" s="48">
        <v>4.3042929520553272</v>
      </c>
      <c r="J39" s="46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537283.84000000008</v>
      </c>
      <c r="Q39" s="138">
        <f t="shared" si="28"/>
        <v>16635.62</v>
      </c>
      <c r="R39" s="139">
        <f t="shared" si="29"/>
        <v>553919.46000000008</v>
      </c>
      <c r="S39" s="39"/>
      <c r="T39" s="43">
        <v>88928.385921278736</v>
      </c>
      <c r="U39" s="47">
        <v>0.4693806360282633</v>
      </c>
      <c r="V39" s="44">
        <v>17577.822980718127</v>
      </c>
      <c r="W39" s="47">
        <v>0.3831678033944006</v>
      </c>
      <c r="X39" s="44">
        <v>106506.20890199687</v>
      </c>
      <c r="Y39" s="48">
        <v>0.45257467642583254</v>
      </c>
      <c r="Z39" s="46">
        <v>6605.727279319357</v>
      </c>
      <c r="AA39" s="47">
        <v>6.9725533089006189E-3</v>
      </c>
      <c r="AB39" s="44">
        <v>944.92629199856356</v>
      </c>
      <c r="AC39" s="47">
        <v>2.6219984571972219E-3</v>
      </c>
      <c r="AD39" s="44">
        <v>7550.6535713179201</v>
      </c>
      <c r="AE39" s="48">
        <v>5.7736685171275162E-3</v>
      </c>
      <c r="AF39" s="137">
        <f t="shared" si="30"/>
        <v>95534.113200598091</v>
      </c>
      <c r="AG39" s="138">
        <f t="shared" si="31"/>
        <v>18522.74927271669</v>
      </c>
      <c r="AH39" s="139">
        <f t="shared" si="32"/>
        <v>114056.86247331477</v>
      </c>
      <c r="AI39" s="41"/>
      <c r="AJ39" s="43">
        <v>290394.9605377611</v>
      </c>
      <c r="AK39" s="47">
        <v>4.6065190440634689</v>
      </c>
      <c r="AL39" s="44">
        <v>4587.368745755839</v>
      </c>
      <c r="AM39" s="47">
        <v>0.26415805284785437</v>
      </c>
      <c r="AN39" s="44">
        <v>294982.32928351691</v>
      </c>
      <c r="AO39" s="48">
        <v>3.6686606631783314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290394.9605377611</v>
      </c>
      <c r="AW39" s="138">
        <f t="shared" si="34"/>
        <v>4587.368745755839</v>
      </c>
      <c r="AX39" s="139">
        <f t="shared" si="35"/>
        <v>294982.32928351691</v>
      </c>
      <c r="AY39" s="41"/>
      <c r="AZ39" s="43">
        <v>1126470.814646313</v>
      </c>
      <c r="BA39" s="47">
        <v>10.265280442574113</v>
      </c>
      <c r="BB39" s="44">
        <v>21565.906379892196</v>
      </c>
      <c r="BC39" s="47">
        <v>0.81834729935461603</v>
      </c>
      <c r="BD39" s="44">
        <v>1148036.7210262052</v>
      </c>
      <c r="BE39" s="48">
        <v>8.4359259089728429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1126470.814646313</v>
      </c>
      <c r="BM39" s="138">
        <f t="shared" si="37"/>
        <v>21565.906379892196</v>
      </c>
      <c r="BN39" s="139">
        <f t="shared" si="38"/>
        <v>1148036.7210262052</v>
      </c>
      <c r="BO39" s="41"/>
      <c r="BP39" s="43">
        <v>798789.85168867139</v>
      </c>
      <c r="BQ39" s="47">
        <v>9.2098631611016852</v>
      </c>
      <c r="BR39" s="44">
        <v>7242.0649340818181</v>
      </c>
      <c r="BS39" s="47">
        <v>0.44881413820536803</v>
      </c>
      <c r="BT39" s="44">
        <v>806031.91662275326</v>
      </c>
      <c r="BU39" s="48">
        <v>7.83559432109843</v>
      </c>
      <c r="BV39" s="46">
        <v>66.322810296980734</v>
      </c>
      <c r="BW39" s="47">
        <v>2.4714579678776521E-4</v>
      </c>
      <c r="BX39" s="44">
        <v>135.6690941687782</v>
      </c>
      <c r="BY39" s="47">
        <v>7.9696587109813781E-4</v>
      </c>
      <c r="BZ39" s="44">
        <v>201.99190446575892</v>
      </c>
      <c r="CA39" s="48">
        <v>4.6055150851657462E-4</v>
      </c>
      <c r="CB39" s="137">
        <f t="shared" si="39"/>
        <v>798856.17449896841</v>
      </c>
      <c r="CC39" s="138">
        <f t="shared" si="40"/>
        <v>7377.7340282505966</v>
      </c>
      <c r="CD39" s="139">
        <f t="shared" si="41"/>
        <v>806233.90852721897</v>
      </c>
      <c r="CE39" s="41"/>
      <c r="CF39" s="43">
        <v>0</v>
      </c>
      <c r="CG39" s="47">
        <v>0</v>
      </c>
      <c r="CH39" s="44">
        <v>0</v>
      </c>
      <c r="CI39" s="47"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2841867.8527940242</v>
      </c>
      <c r="CW39" s="47">
        <f t="shared" si="46"/>
        <v>4.1804654224629179</v>
      </c>
      <c r="CX39" s="47">
        <f t="shared" si="47"/>
        <v>67608.78304044799</v>
      </c>
      <c r="CY39" s="47">
        <f t="shared" si="48"/>
        <v>0.44942189676902311</v>
      </c>
      <c r="CZ39" s="44">
        <f t="shared" si="49"/>
        <v>2909476.6358344723</v>
      </c>
      <c r="DA39" s="48">
        <f t="shared" si="50"/>
        <v>3.5044139901069489</v>
      </c>
      <c r="DB39" s="46">
        <f t="shared" si="51"/>
        <v>6672.0500896163376</v>
      </c>
      <c r="DC39" s="47">
        <f t="shared" si="52"/>
        <v>2.4003884375021676E-3</v>
      </c>
      <c r="DD39" s="44">
        <f t="shared" si="53"/>
        <v>1080.5953861673418</v>
      </c>
      <c r="DE39" s="47">
        <f t="shared" si="54"/>
        <v>7.1117301016966063E-4</v>
      </c>
      <c r="DF39" s="44">
        <f t="shared" si="55"/>
        <v>7752.6454757836791</v>
      </c>
      <c r="DG39" s="48">
        <f t="shared" si="56"/>
        <v>1.8033492879046739E-3</v>
      </c>
      <c r="DH39" s="174"/>
      <c r="DI39" s="187" t="s">
        <v>37</v>
      </c>
      <c r="DJ39" s="46">
        <f t="shared" si="57"/>
        <v>2909476.6358344723</v>
      </c>
      <c r="DK39" s="44">
        <f t="shared" si="58"/>
        <v>7752.6454757836791</v>
      </c>
      <c r="DL39" s="45">
        <f t="shared" si="59"/>
        <v>2917229.2813102561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128084.81999999999</v>
      </c>
      <c r="E40" s="47">
        <v>1.2130163269944692</v>
      </c>
      <c r="F40" s="44">
        <v>155.07</v>
      </c>
      <c r="G40" s="47">
        <v>6.7135682743094637E-3</v>
      </c>
      <c r="H40" s="44">
        <v>128239.89</v>
      </c>
      <c r="I40" s="48">
        <v>0.99650237003652187</v>
      </c>
      <c r="J40" s="46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128084.81999999999</v>
      </c>
      <c r="Q40" s="138">
        <f t="shared" si="28"/>
        <v>155.07</v>
      </c>
      <c r="R40" s="139">
        <f t="shared" si="29"/>
        <v>128239.89</v>
      </c>
      <c r="S40" s="39"/>
      <c r="T40" s="43">
        <v>65308714.922940381</v>
      </c>
      <c r="U40" s="47">
        <v>344.71159946447716</v>
      </c>
      <c r="V40" s="44">
        <v>4040162.3690512641</v>
      </c>
      <c r="W40" s="47">
        <v>88.068934475231913</v>
      </c>
      <c r="X40" s="44">
        <v>69348877.291991651</v>
      </c>
      <c r="Y40" s="48">
        <v>294.68277975979521</v>
      </c>
      <c r="Z40" s="46">
        <v>575.04171544275027</v>
      </c>
      <c r="AA40" s="47">
        <v>6.0697465187805472E-4</v>
      </c>
      <c r="AB40" s="44">
        <v>53142.584308128826</v>
      </c>
      <c r="AC40" s="47">
        <v>0.14746099801358781</v>
      </c>
      <c r="AD40" s="44">
        <v>53717.626023571574</v>
      </c>
      <c r="AE40" s="48">
        <v>4.1075618588205284E-2</v>
      </c>
      <c r="AF40" s="137">
        <f t="shared" si="30"/>
        <v>65309289.964655824</v>
      </c>
      <c r="AG40" s="138">
        <f t="shared" si="31"/>
        <v>4093304.9533593929</v>
      </c>
      <c r="AH40" s="139">
        <f t="shared" si="32"/>
        <v>69402594.918015212</v>
      </c>
      <c r="AI40" s="41"/>
      <c r="AJ40" s="43">
        <v>42169175.079781264</v>
      </c>
      <c r="AK40" s="47">
        <v>668.92726966658097</v>
      </c>
      <c r="AL40" s="44">
        <v>2297868.1526712291</v>
      </c>
      <c r="AM40" s="47">
        <v>132.3199442975486</v>
      </c>
      <c r="AN40" s="44">
        <v>44467043.232452497</v>
      </c>
      <c r="AO40" s="48">
        <v>553.03140602010421</v>
      </c>
      <c r="AP40" s="46">
        <v>877.65680750768774</v>
      </c>
      <c r="AQ40" s="47">
        <v>6.2052405117980153E-3</v>
      </c>
      <c r="AR40" s="44">
        <v>469.87200446944115</v>
      </c>
      <c r="AS40" s="47">
        <v>3.4108261853631424E-3</v>
      </c>
      <c r="AT40" s="44">
        <v>1347.528811977129</v>
      </c>
      <c r="AU40" s="48">
        <v>4.8264444531177951E-3</v>
      </c>
      <c r="AV40" s="137">
        <f t="shared" si="33"/>
        <v>42170052.736588769</v>
      </c>
      <c r="AW40" s="138">
        <f t="shared" si="34"/>
        <v>2298338.0246756985</v>
      </c>
      <c r="AX40" s="139">
        <f t="shared" si="35"/>
        <v>44468390.761264466</v>
      </c>
      <c r="AY40" s="41"/>
      <c r="AZ40" s="43">
        <v>37135493.190918244</v>
      </c>
      <c r="BA40" s="47">
        <v>338.40757081466649</v>
      </c>
      <c r="BB40" s="44">
        <v>1972670.5961878286</v>
      </c>
      <c r="BC40" s="47">
        <v>74.855636784723885</v>
      </c>
      <c r="BD40" s="44">
        <v>39108163.787106074</v>
      </c>
      <c r="BE40" s="48">
        <v>287.37196824949905</v>
      </c>
      <c r="BF40" s="46">
        <v>234025.26253011345</v>
      </c>
      <c r="BG40" s="47">
        <v>0.40346818036548454</v>
      </c>
      <c r="BH40" s="44">
        <v>340188.33592211409</v>
      </c>
      <c r="BI40" s="47">
        <v>1.2760109073120485</v>
      </c>
      <c r="BJ40" s="44">
        <v>574213.59845222754</v>
      </c>
      <c r="BK40" s="48">
        <v>0.67822880225200122</v>
      </c>
      <c r="BL40" s="137">
        <f t="shared" si="36"/>
        <v>37369518.453448355</v>
      </c>
      <c r="BM40" s="138">
        <f t="shared" si="37"/>
        <v>2312858.9321099427</v>
      </c>
      <c r="BN40" s="139">
        <f t="shared" si="38"/>
        <v>39682377.3855583</v>
      </c>
      <c r="BO40" s="41"/>
      <c r="BP40" s="43">
        <v>51871494.508863986</v>
      </c>
      <c r="BQ40" s="47">
        <v>598.06639428197184</v>
      </c>
      <c r="BR40" s="44">
        <v>2174859.112857841</v>
      </c>
      <c r="BS40" s="47">
        <v>134.78303872445719</v>
      </c>
      <c r="BT40" s="44">
        <v>54046353.621721826</v>
      </c>
      <c r="BU40" s="48">
        <v>525.39520182876913</v>
      </c>
      <c r="BV40" s="46">
        <v>97467.041607445295</v>
      </c>
      <c r="BW40" s="47">
        <v>0.36320188409921667</v>
      </c>
      <c r="BX40" s="44">
        <v>493800.55020531639</v>
      </c>
      <c r="BY40" s="47">
        <v>2.9007504476556489</v>
      </c>
      <c r="BZ40" s="44">
        <v>591267.59181276173</v>
      </c>
      <c r="CA40" s="48">
        <v>1.3481192826343729</v>
      </c>
      <c r="CB40" s="137">
        <f t="shared" si="39"/>
        <v>51968961.550471433</v>
      </c>
      <c r="CC40" s="138">
        <f t="shared" si="40"/>
        <v>2668659.6630631573</v>
      </c>
      <c r="CD40" s="139">
        <f t="shared" si="41"/>
        <v>54637621.213534594</v>
      </c>
      <c r="CE40" s="41"/>
      <c r="CF40" s="43">
        <v>38818816.358590439</v>
      </c>
      <c r="CG40" s="47">
        <v>309.96036633122884</v>
      </c>
      <c r="CH40" s="44">
        <v>2542703.8508581165</v>
      </c>
      <c r="CI40" s="47">
        <v>117.67963395464972</v>
      </c>
      <c r="CJ40" s="44">
        <v>41361520.209448554</v>
      </c>
      <c r="CK40" s="48">
        <v>281.66788252544217</v>
      </c>
      <c r="CL40" s="46">
        <v>0</v>
      </c>
      <c r="CM40" s="47">
        <v>0</v>
      </c>
      <c r="CN40" s="44">
        <v>0</v>
      </c>
      <c r="CO40" s="47">
        <v>0</v>
      </c>
      <c r="CP40" s="44">
        <v>0</v>
      </c>
      <c r="CQ40" s="48">
        <v>0</v>
      </c>
      <c r="CR40" s="137">
        <f t="shared" si="42"/>
        <v>38818816.358590439</v>
      </c>
      <c r="CS40" s="138">
        <f t="shared" si="43"/>
        <v>2542703.8508581165</v>
      </c>
      <c r="CT40" s="139">
        <f t="shared" si="44"/>
        <v>41361520.209448554</v>
      </c>
      <c r="CU40" s="41"/>
      <c r="CV40" s="46">
        <f t="shared" si="45"/>
        <v>235431778.88109434</v>
      </c>
      <c r="CW40" s="47">
        <f t="shared" si="46"/>
        <v>346.3265929109636</v>
      </c>
      <c r="CX40" s="47">
        <f t="shared" si="47"/>
        <v>13028419.15162628</v>
      </c>
      <c r="CY40" s="47">
        <f t="shared" si="48"/>
        <v>86.604973255068828</v>
      </c>
      <c r="CZ40" s="44">
        <f t="shared" si="49"/>
        <v>248460198.03272063</v>
      </c>
      <c r="DA40" s="48">
        <f t="shared" si="50"/>
        <v>299.26598593251117</v>
      </c>
      <c r="DB40" s="46">
        <f t="shared" si="51"/>
        <v>332945.0026605092</v>
      </c>
      <c r="DC40" s="47">
        <f t="shared" si="52"/>
        <v>0.11978287392569184</v>
      </c>
      <c r="DD40" s="44">
        <f t="shared" si="53"/>
        <v>887601.34244002867</v>
      </c>
      <c r="DE40" s="47">
        <f t="shared" si="54"/>
        <v>0.58415770288690927</v>
      </c>
      <c r="DF40" s="44">
        <f t="shared" si="55"/>
        <v>1220546.3451005379</v>
      </c>
      <c r="DG40" s="48">
        <f t="shared" si="56"/>
        <v>0.28391229666918455</v>
      </c>
      <c r="DH40" s="174"/>
      <c r="DI40" s="187" t="s">
        <v>38</v>
      </c>
      <c r="DJ40" s="46">
        <f t="shared" si="57"/>
        <v>248460198.03272063</v>
      </c>
      <c r="DK40" s="44">
        <f t="shared" si="58"/>
        <v>1220546.3451005379</v>
      </c>
      <c r="DL40" s="45">
        <f t="shared" si="59"/>
        <v>249680744.37782118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15167.39</v>
      </c>
      <c r="E41" s="47">
        <v>0.14364146905068564</v>
      </c>
      <c r="F41" s="44">
        <v>590.41000000000008</v>
      </c>
      <c r="G41" s="47">
        <v>2.556108754004676E-2</v>
      </c>
      <c r="H41" s="44">
        <v>15757.8</v>
      </c>
      <c r="I41" s="48">
        <v>0.12244774263734555</v>
      </c>
      <c r="J41" s="46">
        <v>26443.239999999998</v>
      </c>
      <c r="K41" s="47">
        <v>8.6496943211443411E-2</v>
      </c>
      <c r="L41" s="44">
        <v>146374.20000000001</v>
      </c>
      <c r="M41" s="47">
        <v>0.55599778169442082</v>
      </c>
      <c r="N41" s="44">
        <v>172817.44</v>
      </c>
      <c r="O41" s="48">
        <v>0.30373361313374708</v>
      </c>
      <c r="P41" s="137">
        <f t="shared" si="27"/>
        <v>41610.629999999997</v>
      </c>
      <c r="Q41" s="138">
        <f t="shared" si="28"/>
        <v>146964.61000000002</v>
      </c>
      <c r="R41" s="139">
        <f t="shared" si="29"/>
        <v>188575.24000000002</v>
      </c>
      <c r="S41" s="39"/>
      <c r="T41" s="43">
        <v>1985357.5998202176</v>
      </c>
      <c r="U41" s="47">
        <v>10.479088350620543</v>
      </c>
      <c r="V41" s="44">
        <v>151503.42195320799</v>
      </c>
      <c r="W41" s="47">
        <v>3.3025269090617546</v>
      </c>
      <c r="X41" s="44">
        <v>2136861.0217734254</v>
      </c>
      <c r="Y41" s="48">
        <v>9.0801202621526222</v>
      </c>
      <c r="Z41" s="46">
        <v>264190.95835591131</v>
      </c>
      <c r="AA41" s="47">
        <v>0.27886188196615047</v>
      </c>
      <c r="AB41" s="44">
        <v>141215.18385405757</v>
      </c>
      <c r="AC41" s="47">
        <v>0.39184643006919723</v>
      </c>
      <c r="AD41" s="44">
        <v>405406.14220996888</v>
      </c>
      <c r="AE41" s="48">
        <v>0.30999709598903852</v>
      </c>
      <c r="AF41" s="137">
        <f t="shared" si="30"/>
        <v>2249548.5581761291</v>
      </c>
      <c r="AG41" s="138">
        <f t="shared" si="31"/>
        <v>292718.60580726556</v>
      </c>
      <c r="AH41" s="139">
        <f t="shared" si="32"/>
        <v>2542267.1639833949</v>
      </c>
      <c r="AI41" s="41"/>
      <c r="AJ41" s="43">
        <v>1058448.5301293309</v>
      </c>
      <c r="AK41" s="47">
        <v>16.790109932254616</v>
      </c>
      <c r="AL41" s="44">
        <v>83138.374188721296</v>
      </c>
      <c r="AM41" s="47">
        <v>4.7874222151745531</v>
      </c>
      <c r="AN41" s="44">
        <v>1141586.9043180523</v>
      </c>
      <c r="AO41" s="48">
        <v>14.19778255749636</v>
      </c>
      <c r="AP41" s="46">
        <v>69990.103260270131</v>
      </c>
      <c r="AQ41" s="47">
        <v>0.49484652823336112</v>
      </c>
      <c r="AR41" s="44">
        <v>55789.335443717137</v>
      </c>
      <c r="AS41" s="47">
        <v>0.40497779051617055</v>
      </c>
      <c r="AT41" s="44">
        <v>125779.43870398727</v>
      </c>
      <c r="AU41" s="48">
        <v>0.45050426295406926</v>
      </c>
      <c r="AV41" s="137">
        <f t="shared" si="33"/>
        <v>1128438.633389601</v>
      </c>
      <c r="AW41" s="138">
        <f t="shared" si="34"/>
        <v>138927.70963243843</v>
      </c>
      <c r="AX41" s="139">
        <f t="shared" si="35"/>
        <v>1267366.3430220394</v>
      </c>
      <c r="AY41" s="41"/>
      <c r="AZ41" s="43">
        <v>1196270.7811818025</v>
      </c>
      <c r="BA41" s="47">
        <v>10.901352165030643</v>
      </c>
      <c r="BB41" s="44">
        <v>74477.066595881814</v>
      </c>
      <c r="BC41" s="47">
        <v>2.8261323794589539</v>
      </c>
      <c r="BD41" s="44">
        <v>1270747.8477776842</v>
      </c>
      <c r="BE41" s="48">
        <v>9.3376235241473164</v>
      </c>
      <c r="BF41" s="46">
        <v>500701.6798871645</v>
      </c>
      <c r="BG41" s="47">
        <v>0.86322815539634656</v>
      </c>
      <c r="BH41" s="44">
        <v>95681.269454932088</v>
      </c>
      <c r="BI41" s="47">
        <v>0.35889044554987037</v>
      </c>
      <c r="BJ41" s="44">
        <v>596382.94934209657</v>
      </c>
      <c r="BK41" s="48">
        <v>0.70441399246914149</v>
      </c>
      <c r="BL41" s="137">
        <f t="shared" si="36"/>
        <v>1696972.4610689669</v>
      </c>
      <c r="BM41" s="138">
        <f t="shared" si="37"/>
        <v>170158.3360508139</v>
      </c>
      <c r="BN41" s="139">
        <f t="shared" si="38"/>
        <v>1867130.7971197809</v>
      </c>
      <c r="BO41" s="41"/>
      <c r="BP41" s="43">
        <v>849572.55643934349</v>
      </c>
      <c r="BQ41" s="47">
        <v>9.7953760600394713</v>
      </c>
      <c r="BR41" s="44">
        <v>67573.258633762103</v>
      </c>
      <c r="BS41" s="47">
        <v>4.1877329346654752</v>
      </c>
      <c r="BT41" s="44">
        <v>917145.81507310562</v>
      </c>
      <c r="BU41" s="48">
        <v>8.9157543169217401</v>
      </c>
      <c r="BV41" s="46">
        <v>133293.19599830284</v>
      </c>
      <c r="BW41" s="47">
        <v>0.49670472321478204</v>
      </c>
      <c r="BX41" s="44">
        <v>81655.352099340118</v>
      </c>
      <c r="BY41" s="47">
        <v>0.47967099076166714</v>
      </c>
      <c r="BZ41" s="44">
        <v>214948.54809764295</v>
      </c>
      <c r="CA41" s="48">
        <v>0.49009329528153583</v>
      </c>
      <c r="CB41" s="137">
        <f t="shared" si="39"/>
        <v>982865.75243764627</v>
      </c>
      <c r="CC41" s="138">
        <f t="shared" si="40"/>
        <v>149228.61073310222</v>
      </c>
      <c r="CD41" s="139">
        <f t="shared" si="41"/>
        <v>1132094.3631707486</v>
      </c>
      <c r="CE41" s="41"/>
      <c r="CF41" s="43">
        <v>1688619.3430928309</v>
      </c>
      <c r="CG41" s="47">
        <v>13.483282574720379</v>
      </c>
      <c r="CH41" s="44">
        <v>104170.6908263605</v>
      </c>
      <c r="CI41" s="47">
        <v>4.8211547566233399</v>
      </c>
      <c r="CJ41" s="44">
        <v>1792790.0339191915</v>
      </c>
      <c r="CK41" s="48">
        <v>12.208723714932013</v>
      </c>
      <c r="CL41" s="46">
        <v>440848.5025221039</v>
      </c>
      <c r="CM41" s="47">
        <v>0.82149612594286292</v>
      </c>
      <c r="CN41" s="44">
        <v>133553.83083274111</v>
      </c>
      <c r="CO41" s="47">
        <v>0.41577965659154864</v>
      </c>
      <c r="CP41" s="44">
        <v>574402.33335484494</v>
      </c>
      <c r="CQ41" s="48">
        <v>0.66958052693680392</v>
      </c>
      <c r="CR41" s="137">
        <f t="shared" si="42"/>
        <v>2129467.8456149348</v>
      </c>
      <c r="CS41" s="138">
        <f t="shared" si="43"/>
        <v>237724.52165910159</v>
      </c>
      <c r="CT41" s="139">
        <f t="shared" si="44"/>
        <v>2367192.3672740366</v>
      </c>
      <c r="CU41" s="41"/>
      <c r="CV41" s="46">
        <f t="shared" si="45"/>
        <v>6793436.2006635256</v>
      </c>
      <c r="CW41" s="47">
        <f t="shared" si="46"/>
        <v>9.9933306570395661</v>
      </c>
      <c r="CX41" s="47">
        <f t="shared" si="47"/>
        <v>481453.2221979337</v>
      </c>
      <c r="CY41" s="47">
        <f t="shared" si="48"/>
        <v>3.2004069677796636</v>
      </c>
      <c r="CZ41" s="44">
        <f t="shared" si="49"/>
        <v>7274889.4228614597</v>
      </c>
      <c r="DA41" s="48">
        <f t="shared" si="50"/>
        <v>8.7624777446080859</v>
      </c>
      <c r="DB41" s="46">
        <f t="shared" si="51"/>
        <v>1435467.6800237529</v>
      </c>
      <c r="DC41" s="47">
        <f t="shared" si="52"/>
        <v>0.51643497504606029</v>
      </c>
      <c r="DD41" s="44">
        <f t="shared" si="53"/>
        <v>654269.17168478807</v>
      </c>
      <c r="DE41" s="47">
        <f t="shared" si="54"/>
        <v>0.43059463536912124</v>
      </c>
      <c r="DF41" s="44">
        <f t="shared" si="55"/>
        <v>2089736.8517085409</v>
      </c>
      <c r="DG41" s="48">
        <f t="shared" si="56"/>
        <v>0.4860954206158653</v>
      </c>
      <c r="DH41" s="174"/>
      <c r="DI41" s="187" t="s">
        <v>39</v>
      </c>
      <c r="DJ41" s="46">
        <f t="shared" si="57"/>
        <v>7274889.4228614597</v>
      </c>
      <c r="DK41" s="44">
        <f t="shared" si="58"/>
        <v>2089736.8517085409</v>
      </c>
      <c r="DL41" s="45">
        <f t="shared" si="59"/>
        <v>9364626.2745700013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37818.79</v>
      </c>
      <c r="E42" s="47">
        <v>0.3581596143647246</v>
      </c>
      <c r="F42" s="44">
        <v>1391.22</v>
      </c>
      <c r="G42" s="47">
        <v>6.0231188847519268E-2</v>
      </c>
      <c r="H42" s="44">
        <v>39210.01</v>
      </c>
      <c r="I42" s="48">
        <v>0.30468575646903412</v>
      </c>
      <c r="J42" s="46">
        <v>3206671.6300000004</v>
      </c>
      <c r="K42" s="47">
        <v>10.489156921687989</v>
      </c>
      <c r="L42" s="44">
        <v>3828056.0700000003</v>
      </c>
      <c r="M42" s="47">
        <v>14.540750235505046</v>
      </c>
      <c r="N42" s="44">
        <v>7034727.7000000011</v>
      </c>
      <c r="O42" s="48">
        <v>12.363817342353032</v>
      </c>
      <c r="P42" s="137">
        <f t="shared" si="27"/>
        <v>3244490.4200000004</v>
      </c>
      <c r="Q42" s="138">
        <f t="shared" si="28"/>
        <v>3829447.2900000005</v>
      </c>
      <c r="R42" s="139">
        <f t="shared" si="29"/>
        <v>7073937.7100000009</v>
      </c>
      <c r="S42" s="39"/>
      <c r="T42" s="43">
        <v>1911158.2209053154</v>
      </c>
      <c r="U42" s="47">
        <v>10.087450165499213</v>
      </c>
      <c r="V42" s="44">
        <v>1479191.8328426904</v>
      </c>
      <c r="W42" s="47">
        <v>32.243963658696252</v>
      </c>
      <c r="X42" s="44">
        <v>3390350.053748006</v>
      </c>
      <c r="Y42" s="48">
        <v>14.40654581891272</v>
      </c>
      <c r="Z42" s="46">
        <v>5535571.9738460425</v>
      </c>
      <c r="AA42" s="47">
        <v>5.8429706602835605</v>
      </c>
      <c r="AB42" s="44">
        <v>5588177.1903776377</v>
      </c>
      <c r="AC42" s="47">
        <v>15.506174498250859</v>
      </c>
      <c r="AD42" s="44">
        <v>11123749.16422368</v>
      </c>
      <c r="AE42" s="48">
        <v>8.5058650533071312</v>
      </c>
      <c r="AF42" s="137">
        <f t="shared" si="30"/>
        <v>7446730.1947513577</v>
      </c>
      <c r="AG42" s="138">
        <f t="shared" si="31"/>
        <v>7067369.0232203286</v>
      </c>
      <c r="AH42" s="139">
        <f t="shared" si="32"/>
        <v>14514099.217971686</v>
      </c>
      <c r="AI42" s="41"/>
      <c r="AJ42" s="43">
        <v>1307823.4549245602</v>
      </c>
      <c r="AK42" s="47">
        <v>20.745930439793149</v>
      </c>
      <c r="AL42" s="44">
        <v>1182070.1635632608</v>
      </c>
      <c r="AM42" s="47">
        <v>68.068073451759801</v>
      </c>
      <c r="AN42" s="44">
        <v>2489893.618487821</v>
      </c>
      <c r="AO42" s="48">
        <v>30.966515166627129</v>
      </c>
      <c r="AP42" s="46">
        <v>2678263.6542054904</v>
      </c>
      <c r="AQ42" s="47">
        <v>18.935955359984519</v>
      </c>
      <c r="AR42" s="44">
        <v>3846476.4388503134</v>
      </c>
      <c r="AS42" s="47">
        <v>27.921779621297436</v>
      </c>
      <c r="AT42" s="44">
        <v>6524740.0930558033</v>
      </c>
      <c r="AU42" s="48">
        <v>23.36966404744966</v>
      </c>
      <c r="AV42" s="137">
        <f t="shared" si="33"/>
        <v>3986087.1091300505</v>
      </c>
      <c r="AW42" s="138">
        <f t="shared" si="34"/>
        <v>5028546.6024135742</v>
      </c>
      <c r="AX42" s="139">
        <f t="shared" si="35"/>
        <v>9014633.7115436252</v>
      </c>
      <c r="AY42" s="41"/>
      <c r="AZ42" s="43">
        <v>1601277.2238868321</v>
      </c>
      <c r="BA42" s="47">
        <v>14.592086679729826</v>
      </c>
      <c r="BB42" s="44">
        <v>605560.92279140162</v>
      </c>
      <c r="BC42" s="47">
        <v>22.978823010336647</v>
      </c>
      <c r="BD42" s="44">
        <v>2206838.1466782335</v>
      </c>
      <c r="BE42" s="48">
        <v>16.216139046346388</v>
      </c>
      <c r="BF42" s="46">
        <v>5082383.6760592759</v>
      </c>
      <c r="BG42" s="47">
        <v>8.7622168287708586</v>
      </c>
      <c r="BH42" s="44">
        <v>3793644.529938261</v>
      </c>
      <c r="BI42" s="47">
        <v>14.229564295744087</v>
      </c>
      <c r="BJ42" s="44">
        <v>8876028.2059975378</v>
      </c>
      <c r="BK42" s="48">
        <v>10.483865229133073</v>
      </c>
      <c r="BL42" s="137">
        <f t="shared" si="36"/>
        <v>6683660.8999461085</v>
      </c>
      <c r="BM42" s="138">
        <f t="shared" si="37"/>
        <v>4399205.4527296629</v>
      </c>
      <c r="BN42" s="139">
        <f t="shared" si="38"/>
        <v>11082866.352675771</v>
      </c>
      <c r="BO42" s="41"/>
      <c r="BP42" s="43">
        <v>1158088.9135237844</v>
      </c>
      <c r="BQ42" s="47">
        <v>13.352498657056039</v>
      </c>
      <c r="BR42" s="44">
        <v>796146.28668174334</v>
      </c>
      <c r="BS42" s="47">
        <v>49.339755000108042</v>
      </c>
      <c r="BT42" s="44">
        <v>1954235.2002055277</v>
      </c>
      <c r="BU42" s="48">
        <v>18.997503598840531</v>
      </c>
      <c r="BV42" s="46">
        <v>3316710.3677596161</v>
      </c>
      <c r="BW42" s="47">
        <v>12.35941334336836</v>
      </c>
      <c r="BX42" s="44">
        <v>3450695.4525743718</v>
      </c>
      <c r="BY42" s="47">
        <v>20.27054521226545</v>
      </c>
      <c r="BZ42" s="44">
        <v>6767405.8203339875</v>
      </c>
      <c r="CA42" s="48">
        <v>15.43001917597646</v>
      </c>
      <c r="CB42" s="137">
        <f t="shared" si="39"/>
        <v>4474799.281283401</v>
      </c>
      <c r="CC42" s="138">
        <f t="shared" si="40"/>
        <v>4246841.7392561156</v>
      </c>
      <c r="CD42" s="139">
        <f t="shared" si="41"/>
        <v>8721641.0205395166</v>
      </c>
      <c r="CE42" s="41"/>
      <c r="CF42" s="43">
        <v>2389343.1540242522</v>
      </c>
      <c r="CG42" s="47">
        <v>19.07841992066507</v>
      </c>
      <c r="CH42" s="44">
        <v>938335.14958843193</v>
      </c>
      <c r="CI42" s="47">
        <v>43.427368426363302</v>
      </c>
      <c r="CJ42" s="44">
        <v>3327678.3036126839</v>
      </c>
      <c r="CK42" s="48">
        <v>22.661161793814458</v>
      </c>
      <c r="CL42" s="46">
        <v>6016042.1006525084</v>
      </c>
      <c r="CM42" s="47">
        <v>11.210552493477964</v>
      </c>
      <c r="CN42" s="44">
        <v>5025108.696263711</v>
      </c>
      <c r="CO42" s="47">
        <v>15.644163518486833</v>
      </c>
      <c r="CP42" s="44">
        <v>11041150.79691622</v>
      </c>
      <c r="CQ42" s="48">
        <v>12.870664235308363</v>
      </c>
      <c r="CR42" s="137">
        <f t="shared" si="42"/>
        <v>8405385.2546767611</v>
      </c>
      <c r="CS42" s="138">
        <f t="shared" si="43"/>
        <v>5963443.8458521431</v>
      </c>
      <c r="CT42" s="139">
        <f t="shared" si="44"/>
        <v>14368829.100528903</v>
      </c>
      <c r="CU42" s="41"/>
      <c r="CV42" s="46">
        <f t="shared" si="45"/>
        <v>8405509.7572647445</v>
      </c>
      <c r="CW42" s="47">
        <f t="shared" si="46"/>
        <v>12.364734997748952</v>
      </c>
      <c r="CX42" s="47">
        <f t="shared" si="47"/>
        <v>5002695.5754675288</v>
      </c>
      <c r="CY42" s="47">
        <f t="shared" si="48"/>
        <v>33.254864728736855</v>
      </c>
      <c r="CZ42" s="44">
        <f t="shared" si="49"/>
        <v>13408205.332732273</v>
      </c>
      <c r="DA42" s="48">
        <f t="shared" si="50"/>
        <v>16.14995005339745</v>
      </c>
      <c r="DB42" s="46">
        <f t="shared" si="51"/>
        <v>25835643.402522933</v>
      </c>
      <c r="DC42" s="47">
        <f t="shared" si="52"/>
        <v>9.2948312536441531</v>
      </c>
      <c r="DD42" s="44">
        <f t="shared" si="53"/>
        <v>25532158.378004298</v>
      </c>
      <c r="DE42" s="47">
        <f t="shared" si="54"/>
        <v>16.8034975553763</v>
      </c>
      <c r="DF42" s="44">
        <f t="shared" si="55"/>
        <v>51367801.780527234</v>
      </c>
      <c r="DG42" s="48">
        <f t="shared" si="56"/>
        <v>11.948706935135363</v>
      </c>
      <c r="DH42" s="174"/>
      <c r="DI42" s="187" t="s">
        <v>55</v>
      </c>
      <c r="DJ42" s="46">
        <f t="shared" si="57"/>
        <v>13408205.332732273</v>
      </c>
      <c r="DK42" s="44">
        <f t="shared" si="58"/>
        <v>51367801.780527234</v>
      </c>
      <c r="DL42" s="45">
        <f t="shared" si="59"/>
        <v>64776007.113259509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0</v>
      </c>
      <c r="G43" s="47">
        <v>0</v>
      </c>
      <c r="H43" s="44">
        <v>0</v>
      </c>
      <c r="I43" s="48">
        <v>0</v>
      </c>
      <c r="J43" s="46">
        <v>2733.15</v>
      </c>
      <c r="K43" s="47">
        <v>8.9402478795471575E-3</v>
      </c>
      <c r="L43" s="44">
        <v>1148.0900000000001</v>
      </c>
      <c r="M43" s="47">
        <v>4.3609836513917597E-3</v>
      </c>
      <c r="N43" s="44">
        <v>3881.2400000000002</v>
      </c>
      <c r="O43" s="48">
        <v>6.8214356643590164E-3</v>
      </c>
      <c r="P43" s="137">
        <f t="shared" si="27"/>
        <v>2733.15</v>
      </c>
      <c r="Q43" s="138">
        <f t="shared" si="28"/>
        <v>1148.0900000000001</v>
      </c>
      <c r="R43" s="139">
        <f t="shared" si="29"/>
        <v>3881.2400000000002</v>
      </c>
      <c r="S43" s="39"/>
      <c r="T43" s="43">
        <v>33351.027771704408</v>
      </c>
      <c r="U43" s="47">
        <v>0.17603295579362505</v>
      </c>
      <c r="V43" s="44">
        <v>38740.814676833004</v>
      </c>
      <c r="W43" s="47">
        <v>0.84448642347319902</v>
      </c>
      <c r="X43" s="44">
        <v>72091.842448537413</v>
      </c>
      <c r="Y43" s="48">
        <v>0.30633840604645912</v>
      </c>
      <c r="Z43" s="46">
        <v>688752.24692434142</v>
      </c>
      <c r="AA43" s="47">
        <v>0.72699970120472179</v>
      </c>
      <c r="AB43" s="44">
        <v>558670.43577109161</v>
      </c>
      <c r="AC43" s="47">
        <v>1.5502087655697578</v>
      </c>
      <c r="AD43" s="44">
        <v>1247422.682695433</v>
      </c>
      <c r="AE43" s="48">
        <v>0.95385187554992912</v>
      </c>
      <c r="AF43" s="137">
        <f t="shared" si="30"/>
        <v>722103.27469604579</v>
      </c>
      <c r="AG43" s="138">
        <f t="shared" si="31"/>
        <v>597411.2504479246</v>
      </c>
      <c r="AH43" s="139">
        <f t="shared" si="32"/>
        <v>1319514.5251439703</v>
      </c>
      <c r="AI43" s="41"/>
      <c r="AJ43" s="43">
        <v>10457.610696069914</v>
      </c>
      <c r="AK43" s="47">
        <v>0.16588849454425625</v>
      </c>
      <c r="AL43" s="44">
        <v>7321.3620873680575</v>
      </c>
      <c r="AM43" s="47">
        <v>0.42159173599954264</v>
      </c>
      <c r="AN43" s="44">
        <v>17778.972783437974</v>
      </c>
      <c r="AO43" s="48">
        <v>0.22111500116207713</v>
      </c>
      <c r="AP43" s="46">
        <v>205105.20302606741</v>
      </c>
      <c r="AQ43" s="47">
        <v>1.4501421331330153</v>
      </c>
      <c r="AR43" s="44">
        <v>45947.950951531209</v>
      </c>
      <c r="AS43" s="47">
        <v>0.33353865048041298</v>
      </c>
      <c r="AT43" s="44">
        <v>251053.15397759862</v>
      </c>
      <c r="AU43" s="48">
        <v>0.89919717610718819</v>
      </c>
      <c r="AV43" s="137">
        <f t="shared" si="33"/>
        <v>215562.81372213733</v>
      </c>
      <c r="AW43" s="138">
        <f t="shared" si="34"/>
        <v>53269.313038899265</v>
      </c>
      <c r="AX43" s="139">
        <f t="shared" si="35"/>
        <v>268832.12676103658</v>
      </c>
      <c r="AY43" s="41"/>
      <c r="AZ43" s="43">
        <v>51901.481135994509</v>
      </c>
      <c r="BA43" s="47">
        <v>0.47296676693149475</v>
      </c>
      <c r="BB43" s="44">
        <v>19492.7852876086</v>
      </c>
      <c r="BC43" s="47">
        <v>0.73967993350315331</v>
      </c>
      <c r="BD43" s="44">
        <v>71394.266423603112</v>
      </c>
      <c r="BE43" s="48">
        <v>0.52461452743133619</v>
      </c>
      <c r="BF43" s="46">
        <v>929510.77703270316</v>
      </c>
      <c r="BG43" s="47">
        <v>1.6025108476963474</v>
      </c>
      <c r="BH43" s="44">
        <v>387597.48358817276</v>
      </c>
      <c r="BI43" s="47">
        <v>1.4538376671986915</v>
      </c>
      <c r="BJ43" s="44">
        <v>1317108.260620876</v>
      </c>
      <c r="BK43" s="48">
        <v>1.5556941884430706</v>
      </c>
      <c r="BL43" s="137">
        <f t="shared" si="36"/>
        <v>981412.25816869771</v>
      </c>
      <c r="BM43" s="138">
        <f t="shared" si="37"/>
        <v>407090.26887578139</v>
      </c>
      <c r="BN43" s="139">
        <f t="shared" si="38"/>
        <v>1388502.527044479</v>
      </c>
      <c r="BO43" s="41"/>
      <c r="BP43" s="43">
        <v>14839.64336158544</v>
      </c>
      <c r="BQ43" s="47">
        <v>0.17109767284953006</v>
      </c>
      <c r="BR43" s="44">
        <v>25007.250274501268</v>
      </c>
      <c r="BS43" s="47">
        <v>1.5497800120538714</v>
      </c>
      <c r="BT43" s="44">
        <v>39846.893636086708</v>
      </c>
      <c r="BU43" s="48">
        <v>0.38735946685156419</v>
      </c>
      <c r="BV43" s="46">
        <v>388030.69225526886</v>
      </c>
      <c r="BW43" s="47">
        <v>1.4459603594316068</v>
      </c>
      <c r="BX43" s="44">
        <v>133465.75804671872</v>
      </c>
      <c r="BY43" s="47">
        <v>0.78402273395553557</v>
      </c>
      <c r="BZ43" s="44">
        <v>521496.45030198758</v>
      </c>
      <c r="CA43" s="48">
        <v>1.1890376374630065</v>
      </c>
      <c r="CB43" s="137">
        <f t="shared" si="39"/>
        <v>402870.33561685431</v>
      </c>
      <c r="CC43" s="138">
        <f t="shared" si="40"/>
        <v>158473.00832122</v>
      </c>
      <c r="CD43" s="139">
        <f t="shared" si="41"/>
        <v>561343.34393807431</v>
      </c>
      <c r="CE43" s="41"/>
      <c r="CF43" s="43">
        <v>15651.413255673393</v>
      </c>
      <c r="CG43" s="47">
        <v>0.12497335677408927</v>
      </c>
      <c r="CH43" s="44">
        <v>6140.8499530963181</v>
      </c>
      <c r="CI43" s="47">
        <v>0.28420650497969724</v>
      </c>
      <c r="CJ43" s="44">
        <v>21792.263208769713</v>
      </c>
      <c r="CK43" s="48">
        <v>0.14840316802594378</v>
      </c>
      <c r="CL43" s="46">
        <v>396455.34828577912</v>
      </c>
      <c r="CM43" s="47">
        <v>0.73877200639865226</v>
      </c>
      <c r="CN43" s="44">
        <v>203691.28261418483</v>
      </c>
      <c r="CO43" s="47">
        <v>0.63413150343910374</v>
      </c>
      <c r="CP43" s="44">
        <v>600146.6308999639</v>
      </c>
      <c r="CQ43" s="48">
        <v>0.69959064234702395</v>
      </c>
      <c r="CR43" s="137">
        <f t="shared" si="42"/>
        <v>412106.76154145249</v>
      </c>
      <c r="CS43" s="138">
        <f t="shared" si="43"/>
        <v>209832.13256728117</v>
      </c>
      <c r="CT43" s="139">
        <f t="shared" si="44"/>
        <v>621938.89410873363</v>
      </c>
      <c r="CU43" s="41"/>
      <c r="CV43" s="46">
        <f t="shared" si="45"/>
        <v>126201.17622102768</v>
      </c>
      <c r="CW43" s="47">
        <f t="shared" si="46"/>
        <v>0.18564538563869462</v>
      </c>
      <c r="CX43" s="47">
        <f t="shared" si="47"/>
        <v>96703.062279407241</v>
      </c>
      <c r="CY43" s="47">
        <f t="shared" si="48"/>
        <v>0.64282289546586391</v>
      </c>
      <c r="CZ43" s="44">
        <f t="shared" si="49"/>
        <v>222904.23850043491</v>
      </c>
      <c r="DA43" s="48">
        <f t="shared" si="50"/>
        <v>0.26848427728687269</v>
      </c>
      <c r="DB43" s="46">
        <f t="shared" si="51"/>
        <v>2610587.4175241599</v>
      </c>
      <c r="DC43" s="47">
        <f t="shared" si="52"/>
        <v>0.93920515702752683</v>
      </c>
      <c r="DD43" s="44">
        <f t="shared" si="53"/>
        <v>1330521.0009716991</v>
      </c>
      <c r="DE43" s="47">
        <f t="shared" si="54"/>
        <v>0.87565673282308398</v>
      </c>
      <c r="DF43" s="44">
        <f t="shared" si="55"/>
        <v>3941108.418495859</v>
      </c>
      <c r="DG43" s="48">
        <f t="shared" si="56"/>
        <v>0.91674449479855646</v>
      </c>
      <c r="DH43" s="174"/>
      <c r="DI43" s="187" t="s">
        <v>56</v>
      </c>
      <c r="DJ43" s="46">
        <f t="shared" si="57"/>
        <v>222904.23850043491</v>
      </c>
      <c r="DK43" s="44">
        <f t="shared" si="58"/>
        <v>3941108.418495859</v>
      </c>
      <c r="DL43" s="45">
        <f t="shared" si="59"/>
        <v>4164012.6569962939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452809.88</v>
      </c>
      <c r="E44" s="47">
        <v>4.2882972194863251</v>
      </c>
      <c r="F44" s="44">
        <v>13477.94</v>
      </c>
      <c r="G44" s="47">
        <v>0.58351112650445924</v>
      </c>
      <c r="H44" s="44">
        <v>466287.82</v>
      </c>
      <c r="I44" s="48">
        <v>3.6233415183774964</v>
      </c>
      <c r="J44" s="46">
        <v>2962255.5</v>
      </c>
      <c r="K44" s="47">
        <v>9.6896615453055652</v>
      </c>
      <c r="L44" s="44">
        <v>16151101.800000001</v>
      </c>
      <c r="M44" s="47">
        <v>61.349450741461048</v>
      </c>
      <c r="N44" s="44">
        <v>19113357.300000001</v>
      </c>
      <c r="O44" s="48">
        <v>33.592495478727614</v>
      </c>
      <c r="P44" s="137">
        <f t="shared" si="27"/>
        <v>3415065.38</v>
      </c>
      <c r="Q44" s="138">
        <f t="shared" si="28"/>
        <v>16164579.74</v>
      </c>
      <c r="R44" s="139">
        <f t="shared" si="29"/>
        <v>19579645.120000001</v>
      </c>
      <c r="S44" s="39"/>
      <c r="T44" s="43">
        <v>13289105.327521682</v>
      </c>
      <c r="U44" s="47">
        <v>70.142380818655653</v>
      </c>
      <c r="V44" s="44">
        <v>8138164.4173023943</v>
      </c>
      <c r="W44" s="47">
        <v>177.39867939623747</v>
      </c>
      <c r="X44" s="44">
        <v>21427269.744824074</v>
      </c>
      <c r="Y44" s="48">
        <v>91.050463361962457</v>
      </c>
      <c r="Z44" s="46">
        <v>11179619.262219628</v>
      </c>
      <c r="AA44" s="47">
        <v>11.800440433421958</v>
      </c>
      <c r="AB44" s="44">
        <v>20443917.203826018</v>
      </c>
      <c r="AC44" s="47">
        <v>56.728148874051058</v>
      </c>
      <c r="AD44" s="44">
        <v>31623536.466045648</v>
      </c>
      <c r="AE44" s="48">
        <v>24.181193742990491</v>
      </c>
      <c r="AF44" s="137">
        <f t="shared" si="30"/>
        <v>24468724.589741312</v>
      </c>
      <c r="AG44" s="138">
        <f t="shared" si="31"/>
        <v>28582081.62112841</v>
      </c>
      <c r="AH44" s="139">
        <f t="shared" si="32"/>
        <v>53050806.210869722</v>
      </c>
      <c r="AI44" s="41"/>
      <c r="AJ44" s="43">
        <v>2822543.442679747</v>
      </c>
      <c r="AK44" s="47">
        <v>44.773849027280249</v>
      </c>
      <c r="AL44" s="44">
        <v>2776323.5332982298</v>
      </c>
      <c r="AM44" s="47">
        <v>159.87121578361337</v>
      </c>
      <c r="AN44" s="44">
        <v>5598866.9759779768</v>
      </c>
      <c r="AO44" s="48">
        <v>69.632452503270613</v>
      </c>
      <c r="AP44" s="46">
        <v>2028707.8288184332</v>
      </c>
      <c r="AQ44" s="47">
        <v>14.343442560121277</v>
      </c>
      <c r="AR44" s="44">
        <v>5680419.2607685309</v>
      </c>
      <c r="AS44" s="47">
        <v>41.234469332446743</v>
      </c>
      <c r="AT44" s="44">
        <v>7709127.0895869639</v>
      </c>
      <c r="AU44" s="48">
        <v>27.611783398772065</v>
      </c>
      <c r="AV44" s="137">
        <f t="shared" si="33"/>
        <v>4851251.27149818</v>
      </c>
      <c r="AW44" s="138">
        <f t="shared" si="34"/>
        <v>8456742.7940667607</v>
      </c>
      <c r="AX44" s="139">
        <f t="shared" si="35"/>
        <v>13307994.065564942</v>
      </c>
      <c r="AY44" s="41"/>
      <c r="AZ44" s="43">
        <v>12191640.164032895</v>
      </c>
      <c r="BA44" s="47">
        <v>111.09973175651469</v>
      </c>
      <c r="BB44" s="44">
        <v>4347063.7713910267</v>
      </c>
      <c r="BC44" s="47">
        <v>164.95517669301509</v>
      </c>
      <c r="BD44" s="44">
        <v>16538703.935423922</v>
      </c>
      <c r="BE44" s="48">
        <v>121.52858743486925</v>
      </c>
      <c r="BF44" s="46">
        <v>15663558.956454339</v>
      </c>
      <c r="BG44" s="47">
        <v>27.004553106290903</v>
      </c>
      <c r="BH44" s="44">
        <v>16756358.849908588</v>
      </c>
      <c r="BI44" s="47">
        <v>62.851351447315253</v>
      </c>
      <c r="BJ44" s="44">
        <v>32419917.806362927</v>
      </c>
      <c r="BK44" s="48">
        <v>38.292583251574086</v>
      </c>
      <c r="BL44" s="137">
        <f t="shared" si="36"/>
        <v>27855199.120487235</v>
      </c>
      <c r="BM44" s="138">
        <f t="shared" si="37"/>
        <v>21103422.621299617</v>
      </c>
      <c r="BN44" s="139">
        <f t="shared" si="38"/>
        <v>48958621.741786852</v>
      </c>
      <c r="BO44" s="41"/>
      <c r="BP44" s="43">
        <v>3867992.1585154631</v>
      </c>
      <c r="BQ44" s="47">
        <v>44.597059430377058</v>
      </c>
      <c r="BR44" s="44">
        <v>2943566.953261679</v>
      </c>
      <c r="BS44" s="47">
        <v>182.4223446493356</v>
      </c>
      <c r="BT44" s="44">
        <v>6811559.1117771417</v>
      </c>
      <c r="BU44" s="48">
        <v>66.216501844860815</v>
      </c>
      <c r="BV44" s="46">
        <v>4192155.2776387795</v>
      </c>
      <c r="BW44" s="47">
        <v>15.621677545187454</v>
      </c>
      <c r="BX44" s="44">
        <v>8159374.0069676898</v>
      </c>
      <c r="BY44" s="47">
        <v>47.930906098546039</v>
      </c>
      <c r="BZ44" s="44">
        <v>12351529.28460647</v>
      </c>
      <c r="CA44" s="48">
        <v>28.162096196664447</v>
      </c>
      <c r="CB44" s="137">
        <f t="shared" si="39"/>
        <v>8060147.4361542426</v>
      </c>
      <c r="CC44" s="138">
        <f t="shared" si="40"/>
        <v>11102940.960229369</v>
      </c>
      <c r="CD44" s="139">
        <f t="shared" si="41"/>
        <v>19163088.396383613</v>
      </c>
      <c r="CE44" s="41"/>
      <c r="CF44" s="43">
        <v>13093713.385609407</v>
      </c>
      <c r="CG44" s="47">
        <v>104.55064266124823</v>
      </c>
      <c r="CH44" s="44">
        <v>3001639.6860916871</v>
      </c>
      <c r="CI44" s="47">
        <v>138.919779982954</v>
      </c>
      <c r="CJ44" s="44">
        <v>16095353.071701095</v>
      </c>
      <c r="CK44" s="48">
        <v>109.60777058599949</v>
      </c>
      <c r="CL44" s="46">
        <v>8615235.7225995995</v>
      </c>
      <c r="CM44" s="47">
        <v>16.054002065812337</v>
      </c>
      <c r="CN44" s="44">
        <v>11194868.167390198</v>
      </c>
      <c r="CO44" s="47">
        <v>34.851852718881858</v>
      </c>
      <c r="CP44" s="44">
        <v>19810103.889989797</v>
      </c>
      <c r="CQ44" s="48">
        <v>23.092628687387126</v>
      </c>
      <c r="CR44" s="137">
        <f t="shared" si="42"/>
        <v>21708949.108209006</v>
      </c>
      <c r="CS44" s="138">
        <f t="shared" si="43"/>
        <v>14196507.853481885</v>
      </c>
      <c r="CT44" s="139">
        <f t="shared" si="44"/>
        <v>35905456.961690888</v>
      </c>
      <c r="CU44" s="41"/>
      <c r="CV44" s="46">
        <f t="shared" si="45"/>
        <v>45717804.358359195</v>
      </c>
      <c r="CW44" s="47">
        <f t="shared" si="46"/>
        <v>67.252141975264962</v>
      </c>
      <c r="CX44" s="47">
        <f t="shared" si="47"/>
        <v>21220236.301345017</v>
      </c>
      <c r="CY44" s="47">
        <f t="shared" si="48"/>
        <v>141.05917041476397</v>
      </c>
      <c r="CZ44" s="44">
        <f t="shared" si="49"/>
        <v>66938040.659704208</v>
      </c>
      <c r="DA44" s="48">
        <f t="shared" si="50"/>
        <v>80.625705416924674</v>
      </c>
      <c r="DB44" s="46">
        <f t="shared" si="51"/>
        <v>44641532.547730774</v>
      </c>
      <c r="DC44" s="47">
        <f t="shared" si="52"/>
        <v>16.060583646804048</v>
      </c>
      <c r="DD44" s="44">
        <f t="shared" si="53"/>
        <v>78386039.288861036</v>
      </c>
      <c r="DE44" s="47">
        <f t="shared" si="54"/>
        <v>51.588259796348716</v>
      </c>
      <c r="DF44" s="44">
        <f t="shared" si="55"/>
        <v>123027571.83659181</v>
      </c>
      <c r="DG44" s="48">
        <f t="shared" si="56"/>
        <v>28.617545424612878</v>
      </c>
      <c r="DH44" s="174"/>
      <c r="DI44" s="187" t="s">
        <v>60</v>
      </c>
      <c r="DJ44" s="46">
        <f t="shared" si="57"/>
        <v>66938040.659704208</v>
      </c>
      <c r="DK44" s="44">
        <f t="shared" si="58"/>
        <v>123027571.83659181</v>
      </c>
      <c r="DL44" s="45">
        <f t="shared" si="59"/>
        <v>189965612.49629602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6423.2000000000007</v>
      </c>
      <c r="E45" s="47">
        <v>6.0830365936813402E-2</v>
      </c>
      <c r="F45" s="44">
        <v>538.01</v>
      </c>
      <c r="G45" s="47">
        <v>2.3292492856524374E-2</v>
      </c>
      <c r="H45" s="44">
        <v>6961.2100000000009</v>
      </c>
      <c r="I45" s="48">
        <v>5.4092858807988198E-2</v>
      </c>
      <c r="J45" s="46">
        <v>237293.82</v>
      </c>
      <c r="K45" s="47">
        <v>0.77619800270188055</v>
      </c>
      <c r="L45" s="44">
        <v>314714.23</v>
      </c>
      <c r="M45" s="47">
        <v>1.1954320757870427</v>
      </c>
      <c r="N45" s="44">
        <v>552008.05000000005</v>
      </c>
      <c r="O45" s="48">
        <v>0.97017638674322515</v>
      </c>
      <c r="P45" s="137">
        <f t="shared" si="27"/>
        <v>243717.02000000002</v>
      </c>
      <c r="Q45" s="138">
        <f t="shared" si="28"/>
        <v>315252.24</v>
      </c>
      <c r="R45" s="139">
        <f t="shared" si="29"/>
        <v>558969.26</v>
      </c>
      <c r="S45" s="39"/>
      <c r="T45" s="43">
        <v>385036.43300370843</v>
      </c>
      <c r="U45" s="47">
        <v>2.0322942325448166</v>
      </c>
      <c r="V45" s="44">
        <v>208877.30173939193</v>
      </c>
      <c r="W45" s="47">
        <v>4.5531836891420587</v>
      </c>
      <c r="X45" s="44">
        <v>593913.73474310036</v>
      </c>
      <c r="Y45" s="48">
        <v>2.523705604558204</v>
      </c>
      <c r="Z45" s="46">
        <v>665058.96059946343</v>
      </c>
      <c r="AA45" s="47">
        <v>0.70199069084480881</v>
      </c>
      <c r="AB45" s="44">
        <v>199334.64146957721</v>
      </c>
      <c r="AC45" s="47">
        <v>0.55311734558020675</v>
      </c>
      <c r="AD45" s="44">
        <v>864393.60206904064</v>
      </c>
      <c r="AE45" s="48">
        <v>0.66096558126177818</v>
      </c>
      <c r="AF45" s="137">
        <f t="shared" si="30"/>
        <v>1050095.3936031719</v>
      </c>
      <c r="AG45" s="138">
        <f t="shared" si="31"/>
        <v>408211.94320896914</v>
      </c>
      <c r="AH45" s="139">
        <f t="shared" si="32"/>
        <v>1458307.3368121411</v>
      </c>
      <c r="AI45" s="41"/>
      <c r="AJ45" s="43">
        <v>40443.584574773122</v>
      </c>
      <c r="AK45" s="47">
        <v>0.64155432383840616</v>
      </c>
      <c r="AL45" s="44">
        <v>50192.51137538984</v>
      </c>
      <c r="AM45" s="47">
        <v>2.8902747538517701</v>
      </c>
      <c r="AN45" s="44">
        <v>90636.09595016297</v>
      </c>
      <c r="AO45" s="48">
        <v>1.1272305045663629</v>
      </c>
      <c r="AP45" s="46">
        <v>101836.60960976247</v>
      </c>
      <c r="AQ45" s="47">
        <v>0.72000883503558077</v>
      </c>
      <c r="AR45" s="44">
        <v>62807.613489459472</v>
      </c>
      <c r="AS45" s="47">
        <v>0.45592384881902071</v>
      </c>
      <c r="AT45" s="44">
        <v>164644.22309922194</v>
      </c>
      <c r="AU45" s="48">
        <v>0.58970627585261282</v>
      </c>
      <c r="AV45" s="137">
        <f t="shared" si="33"/>
        <v>142280.19418453559</v>
      </c>
      <c r="AW45" s="138">
        <f t="shared" si="34"/>
        <v>113000.12486484932</v>
      </c>
      <c r="AX45" s="139">
        <f t="shared" si="35"/>
        <v>255280.31904938491</v>
      </c>
      <c r="AY45" s="41"/>
      <c r="AZ45" s="43">
        <v>314932.81336703181</v>
      </c>
      <c r="BA45" s="47">
        <v>2.8699133681474795</v>
      </c>
      <c r="BB45" s="44">
        <v>193482.88631693879</v>
      </c>
      <c r="BC45" s="47">
        <v>7.341968137097818</v>
      </c>
      <c r="BD45" s="44">
        <v>508415.6996839706</v>
      </c>
      <c r="BE45" s="48">
        <v>3.735905912189601</v>
      </c>
      <c r="BF45" s="46">
        <v>827410.99006851658</v>
      </c>
      <c r="BG45" s="47">
        <v>1.4264870508772185</v>
      </c>
      <c r="BH45" s="44">
        <v>596278.6287280356</v>
      </c>
      <c r="BI45" s="47">
        <v>2.2365788409284053</v>
      </c>
      <c r="BJ45" s="44">
        <v>1423689.6187965521</v>
      </c>
      <c r="BK45" s="48">
        <v>1.6815820933842391</v>
      </c>
      <c r="BL45" s="137">
        <f t="shared" si="36"/>
        <v>1142343.8034355484</v>
      </c>
      <c r="BM45" s="138">
        <f t="shared" si="37"/>
        <v>789761.5150449744</v>
      </c>
      <c r="BN45" s="139">
        <f t="shared" si="38"/>
        <v>1932105.3184805228</v>
      </c>
      <c r="BO45" s="41"/>
      <c r="BP45" s="43">
        <v>50813.613577196869</v>
      </c>
      <c r="BQ45" s="47">
        <v>0.58586927059443883</v>
      </c>
      <c r="BR45" s="44">
        <v>29130.791644785022</v>
      </c>
      <c r="BS45" s="47">
        <v>1.8053291797710103</v>
      </c>
      <c r="BT45" s="44">
        <v>79944.405221981899</v>
      </c>
      <c r="BU45" s="48">
        <v>0.77715523993838609</v>
      </c>
      <c r="BV45" s="46">
        <v>133772.07281164089</v>
      </c>
      <c r="BW45" s="47">
        <v>0.49848921321250167</v>
      </c>
      <c r="BX45" s="44">
        <v>68860.294863854739</v>
      </c>
      <c r="BY45" s="47">
        <v>0.40450852286206318</v>
      </c>
      <c r="BZ45" s="44">
        <v>202632.36767549563</v>
      </c>
      <c r="CA45" s="48">
        <v>0.46201179623540056</v>
      </c>
      <c r="CB45" s="137">
        <f t="shared" si="39"/>
        <v>184585.68638883776</v>
      </c>
      <c r="CC45" s="138">
        <f t="shared" si="40"/>
        <v>97991.086508639768</v>
      </c>
      <c r="CD45" s="139">
        <f t="shared" si="41"/>
        <v>282576.77289747749</v>
      </c>
      <c r="CE45" s="41"/>
      <c r="CF45" s="43">
        <v>637972.11823648156</v>
      </c>
      <c r="CG45" s="47">
        <v>5.0940778217192992</v>
      </c>
      <c r="CH45" s="44">
        <v>55032.055169719861</v>
      </c>
      <c r="CI45" s="47">
        <v>2.5469549298708687</v>
      </c>
      <c r="CJ45" s="44">
        <v>693004.17340620141</v>
      </c>
      <c r="CK45" s="48">
        <v>4.7192902271524497</v>
      </c>
      <c r="CL45" s="46">
        <v>313207.36048662383</v>
      </c>
      <c r="CM45" s="47">
        <v>0.58364411307862019</v>
      </c>
      <c r="CN45" s="44">
        <v>75179.609530829315</v>
      </c>
      <c r="CO45" s="47">
        <v>0.23404908746168218</v>
      </c>
      <c r="CP45" s="44">
        <v>388386.97001745313</v>
      </c>
      <c r="CQ45" s="48">
        <v>0.45274250632095103</v>
      </c>
      <c r="CR45" s="137">
        <f t="shared" si="42"/>
        <v>951179.47872310539</v>
      </c>
      <c r="CS45" s="138">
        <f t="shared" si="43"/>
        <v>130211.66470054918</v>
      </c>
      <c r="CT45" s="139">
        <f t="shared" si="44"/>
        <v>1081391.1434236546</v>
      </c>
      <c r="CU45" s="41"/>
      <c r="CV45" s="46">
        <f t="shared" si="45"/>
        <v>1435621.7627591919</v>
      </c>
      <c r="CW45" s="47">
        <f t="shared" si="46"/>
        <v>2.1118389206766017</v>
      </c>
      <c r="CX45" s="47">
        <f t="shared" si="47"/>
        <v>537253.55624622549</v>
      </c>
      <c r="CY45" s="47">
        <f t="shared" si="48"/>
        <v>3.5713335078022101</v>
      </c>
      <c r="CZ45" s="44">
        <f t="shared" si="49"/>
        <v>1972875.3190054174</v>
      </c>
      <c r="DA45" s="48">
        <f t="shared" si="50"/>
        <v>2.3762939985515104</v>
      </c>
      <c r="DB45" s="46">
        <f t="shared" si="51"/>
        <v>2278579.8135760073</v>
      </c>
      <c r="DC45" s="47">
        <f t="shared" si="52"/>
        <v>0.81975952892586923</v>
      </c>
      <c r="DD45" s="44">
        <f t="shared" si="53"/>
        <v>1317175.0180817565</v>
      </c>
      <c r="DE45" s="47">
        <f t="shared" si="54"/>
        <v>0.86687333161018687</v>
      </c>
      <c r="DF45" s="44">
        <f t="shared" si="55"/>
        <v>3595754.8316577636</v>
      </c>
      <c r="DG45" s="48">
        <f t="shared" si="56"/>
        <v>0.83641151080681153</v>
      </c>
      <c r="DH45" s="174"/>
      <c r="DI45" s="187" t="s">
        <v>61</v>
      </c>
      <c r="DJ45" s="46">
        <f t="shared" si="57"/>
        <v>1972875.3190054174</v>
      </c>
      <c r="DK45" s="44">
        <f t="shared" si="58"/>
        <v>3595754.8316577636</v>
      </c>
      <c r="DL45" s="45">
        <f t="shared" si="59"/>
        <v>5568630.1506631812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46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51440963.893880464</v>
      </c>
      <c r="U46" s="47">
        <v>271.51501852052667</v>
      </c>
      <c r="V46" s="44">
        <v>2264280.2970791981</v>
      </c>
      <c r="W46" s="47">
        <v>49.357608655677339</v>
      </c>
      <c r="X46" s="44">
        <v>53705244.190959662</v>
      </c>
      <c r="Y46" s="48">
        <v>228.20860645278481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51440963.893880464</v>
      </c>
      <c r="AG46" s="138">
        <f t="shared" si="31"/>
        <v>2264280.2970791981</v>
      </c>
      <c r="AH46" s="139">
        <f t="shared" si="32"/>
        <v>53705244.190959662</v>
      </c>
      <c r="AI46" s="41"/>
      <c r="AJ46" s="43">
        <v>7175816.2153896987</v>
      </c>
      <c r="AK46" s="47">
        <v>113.82957194463354</v>
      </c>
      <c r="AL46" s="44">
        <v>370809.72181486152</v>
      </c>
      <c r="AM46" s="47">
        <v>21.352627076751212</v>
      </c>
      <c r="AN46" s="44">
        <v>7546625.9372045603</v>
      </c>
      <c r="AO46" s="48">
        <v>93.856502465046887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7175816.2153896987</v>
      </c>
      <c r="AW46" s="138">
        <f t="shared" si="34"/>
        <v>370809.72181486152</v>
      </c>
      <c r="AX46" s="139">
        <f t="shared" si="35"/>
        <v>7546625.9372045603</v>
      </c>
      <c r="AY46" s="41"/>
      <c r="AZ46" s="43">
        <v>14219744.497968551</v>
      </c>
      <c r="BA46" s="47">
        <v>129.58139988671493</v>
      </c>
      <c r="BB46" s="44">
        <v>0</v>
      </c>
      <c r="BC46" s="47">
        <v>0</v>
      </c>
      <c r="BD46" s="44">
        <v>14219744.497968551</v>
      </c>
      <c r="BE46" s="48">
        <v>104.48856629094601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14219744.497968551</v>
      </c>
      <c r="BM46" s="138">
        <f t="shared" si="37"/>
        <v>0</v>
      </c>
      <c r="BN46" s="139">
        <f t="shared" si="38"/>
        <v>14219744.497968551</v>
      </c>
      <c r="BO46" s="41"/>
      <c r="BP46" s="43">
        <v>15777684.882092368</v>
      </c>
      <c r="BQ46" s="47">
        <v>181.91307570553391</v>
      </c>
      <c r="BR46" s="44">
        <v>0</v>
      </c>
      <c r="BS46" s="47">
        <v>0</v>
      </c>
      <c r="BT46" s="44">
        <v>15777684.882092368</v>
      </c>
      <c r="BU46" s="48">
        <v>153.37796867920412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39"/>
        <v>15777684.882092368</v>
      </c>
      <c r="CC46" s="138">
        <f t="shared" si="40"/>
        <v>0</v>
      </c>
      <c r="CD46" s="139">
        <f t="shared" si="41"/>
        <v>15777684.882092368</v>
      </c>
      <c r="CE46" s="41"/>
      <c r="CF46" s="43">
        <v>14275055.880215852</v>
      </c>
      <c r="CG46" s="47">
        <v>113.98342260508673</v>
      </c>
      <c r="CH46" s="44">
        <v>747583.13127508108</v>
      </c>
      <c r="CI46" s="47">
        <v>34.599117474664745</v>
      </c>
      <c r="CJ46" s="44">
        <v>15022639.011490934</v>
      </c>
      <c r="CK46" s="48">
        <v>102.30269339433372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42"/>
        <v>14275055.880215852</v>
      </c>
      <c r="CS46" s="138">
        <f t="shared" si="43"/>
        <v>747583.13127508108</v>
      </c>
      <c r="CT46" s="139">
        <f t="shared" si="44"/>
        <v>15022639.011490934</v>
      </c>
      <c r="CU46" s="41"/>
      <c r="CV46" s="46">
        <f t="shared" si="45"/>
        <v>102889265.36954693</v>
      </c>
      <c r="CW46" s="47">
        <f t="shared" si="46"/>
        <v>151.3529264906243</v>
      </c>
      <c r="CX46" s="47">
        <f t="shared" si="47"/>
        <v>3382673.1501691407</v>
      </c>
      <c r="CY46" s="47">
        <f t="shared" si="48"/>
        <v>22.485945093689239</v>
      </c>
      <c r="CZ46" s="44">
        <f t="shared" si="49"/>
        <v>106271938.51971607</v>
      </c>
      <c r="DA46" s="48">
        <f t="shared" si="50"/>
        <v>128.00270107598365</v>
      </c>
      <c r="DB46" s="46">
        <f t="shared" si="51"/>
        <v>0</v>
      </c>
      <c r="DC46" s="47">
        <f t="shared" si="52"/>
        <v>0</v>
      </c>
      <c r="DD46" s="44">
        <f t="shared" si="53"/>
        <v>0</v>
      </c>
      <c r="DE46" s="47">
        <f t="shared" si="54"/>
        <v>0</v>
      </c>
      <c r="DF46" s="44">
        <f t="shared" si="55"/>
        <v>0</v>
      </c>
      <c r="DG46" s="48">
        <f t="shared" si="56"/>
        <v>0</v>
      </c>
      <c r="DH46" s="174"/>
      <c r="DI46" s="187" t="s">
        <v>47</v>
      </c>
      <c r="DJ46" s="46">
        <f t="shared" si="57"/>
        <v>106271938.51971607</v>
      </c>
      <c r="DK46" s="44">
        <f t="shared" si="58"/>
        <v>0</v>
      </c>
      <c r="DL46" s="45">
        <f t="shared" si="59"/>
        <v>106271938.51971607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0</v>
      </c>
      <c r="G47" s="47">
        <v>0</v>
      </c>
      <c r="H47" s="44">
        <v>0</v>
      </c>
      <c r="I47" s="48">
        <v>0</v>
      </c>
      <c r="J47" s="46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>
        <v>5413716.6373339677</v>
      </c>
      <c r="U47" s="47">
        <v>28.574607895818978</v>
      </c>
      <c r="V47" s="44">
        <v>0</v>
      </c>
      <c r="W47" s="47">
        <v>0</v>
      </c>
      <c r="X47" s="44">
        <v>5413716.6373339677</v>
      </c>
      <c r="Y47" s="48">
        <v>23.004396463468805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5413716.6373339677</v>
      </c>
      <c r="AG47" s="138">
        <f t="shared" si="31"/>
        <v>0</v>
      </c>
      <c r="AH47" s="139">
        <f t="shared" si="32"/>
        <v>5413716.6373339677</v>
      </c>
      <c r="AI47" s="41"/>
      <c r="AJ47" s="43">
        <v>1274615.754974565</v>
      </c>
      <c r="AK47" s="47">
        <v>20.219158549723428</v>
      </c>
      <c r="AL47" s="44">
        <v>84109.666259177786</v>
      </c>
      <c r="AM47" s="47">
        <v>4.8433528883552794</v>
      </c>
      <c r="AN47" s="44">
        <v>1358725.4212337427</v>
      </c>
      <c r="AO47" s="48">
        <v>16.898308848018093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1274615.754974565</v>
      </c>
      <c r="AW47" s="138">
        <f t="shared" si="34"/>
        <v>84109.666259177786</v>
      </c>
      <c r="AX47" s="139">
        <f t="shared" si="35"/>
        <v>1358725.4212337427</v>
      </c>
      <c r="AY47" s="41"/>
      <c r="AZ47" s="43">
        <v>1547135.4101377309</v>
      </c>
      <c r="BA47" s="47">
        <v>14.098704255100705</v>
      </c>
      <c r="BB47" s="44">
        <v>0</v>
      </c>
      <c r="BC47" s="47">
        <v>0</v>
      </c>
      <c r="BD47" s="44">
        <v>1547135.4101377309</v>
      </c>
      <c r="BE47" s="48">
        <v>11.368555946018642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1547135.4101377309</v>
      </c>
      <c r="BM47" s="138">
        <f t="shared" si="37"/>
        <v>0</v>
      </c>
      <c r="BN47" s="139">
        <f t="shared" si="38"/>
        <v>1547135.4101377309</v>
      </c>
      <c r="BO47" s="41"/>
      <c r="BP47" s="43">
        <v>2175103.3796151252</v>
      </c>
      <c r="BQ47" s="47">
        <v>25.078441401272023</v>
      </c>
      <c r="BR47" s="44">
        <v>0</v>
      </c>
      <c r="BS47" s="47">
        <v>0</v>
      </c>
      <c r="BT47" s="44">
        <v>2175103.3796151252</v>
      </c>
      <c r="BU47" s="48">
        <v>21.144606482240594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2175103.3796151252</v>
      </c>
      <c r="CC47" s="138">
        <f t="shared" si="40"/>
        <v>0</v>
      </c>
      <c r="CD47" s="139">
        <f t="shared" si="41"/>
        <v>2175103.3796151252</v>
      </c>
      <c r="CE47" s="41"/>
      <c r="CF47" s="43">
        <v>2028390.3717280501</v>
      </c>
      <c r="CG47" s="47">
        <v>16.196285246714655</v>
      </c>
      <c r="CH47" s="44">
        <v>108060.98413076348</v>
      </c>
      <c r="CI47" s="47">
        <v>5.0012025792920571</v>
      </c>
      <c r="CJ47" s="44">
        <v>2136451.3558588135</v>
      </c>
      <c r="CK47" s="48">
        <v>14.549023500008945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2028390.3717280501</v>
      </c>
      <c r="CS47" s="138">
        <f t="shared" si="43"/>
        <v>108060.98413076348</v>
      </c>
      <c r="CT47" s="139">
        <f t="shared" si="44"/>
        <v>2136451.3558588135</v>
      </c>
      <c r="CU47" s="41"/>
      <c r="CV47" s="46">
        <f t="shared" si="45"/>
        <v>12438961.553789439</v>
      </c>
      <c r="CW47" s="47">
        <f t="shared" si="46"/>
        <v>18.29805302728526</v>
      </c>
      <c r="CX47" s="47">
        <f t="shared" si="47"/>
        <v>192170.65038994126</v>
      </c>
      <c r="CY47" s="47">
        <f t="shared" si="48"/>
        <v>1.2774331132378853</v>
      </c>
      <c r="CZ47" s="44">
        <f t="shared" si="49"/>
        <v>12631132.20417938</v>
      </c>
      <c r="DA47" s="48">
        <f t="shared" si="50"/>
        <v>15.213978989221543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12631132.20417938</v>
      </c>
      <c r="DK47" s="44">
        <f t="shared" si="58"/>
        <v>0</v>
      </c>
      <c r="DL47" s="45">
        <f t="shared" si="59"/>
        <v>12631132.20417938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18713242.710000001</v>
      </c>
      <c r="E48" s="47">
        <v>177.22216370558377</v>
      </c>
      <c r="F48" s="44">
        <v>9779239.4500000011</v>
      </c>
      <c r="G48" s="47">
        <v>423.38035544202967</v>
      </c>
      <c r="H48" s="44">
        <v>28492482.160000004</v>
      </c>
      <c r="I48" s="48">
        <v>221.40401087885618</v>
      </c>
      <c r="J48" s="46">
        <v>14172277.390000001</v>
      </c>
      <c r="K48" s="47">
        <v>46.358111660282688</v>
      </c>
      <c r="L48" s="44">
        <v>36142620.079999998</v>
      </c>
      <c r="M48" s="47">
        <v>137.28660234593411</v>
      </c>
      <c r="N48" s="44">
        <v>50314897.469999999</v>
      </c>
      <c r="O48" s="48">
        <v>88.430459350729464</v>
      </c>
      <c r="P48" s="137">
        <f t="shared" si="27"/>
        <v>32885520.100000001</v>
      </c>
      <c r="Q48" s="138">
        <f t="shared" si="28"/>
        <v>45921859.530000001</v>
      </c>
      <c r="R48" s="139">
        <f t="shared" si="29"/>
        <v>78807379.629999995</v>
      </c>
      <c r="S48" s="39"/>
      <c r="T48" s="43">
        <v>39791332.989999987</v>
      </c>
      <c r="U48" s="47">
        <v>210.02609002475464</v>
      </c>
      <c r="V48" s="44">
        <v>19368143.509999994</v>
      </c>
      <c r="W48" s="47">
        <v>422.19386397820153</v>
      </c>
      <c r="X48" s="44">
        <v>59159476.499999985</v>
      </c>
      <c r="Y48" s="48">
        <v>251.3851653394749</v>
      </c>
      <c r="Z48" s="46">
        <v>38900500.330000006</v>
      </c>
      <c r="AA48" s="47">
        <v>41.060703965631902</v>
      </c>
      <c r="AB48" s="44">
        <v>42086305.050000004</v>
      </c>
      <c r="AC48" s="47">
        <v>116.78183562533299</v>
      </c>
      <c r="AD48" s="44">
        <v>80986805.38000001</v>
      </c>
      <c r="AE48" s="48">
        <v>61.927217837332755</v>
      </c>
      <c r="AF48" s="137">
        <f t="shared" si="30"/>
        <v>78691833.319999993</v>
      </c>
      <c r="AG48" s="138">
        <f t="shared" si="31"/>
        <v>61454448.560000002</v>
      </c>
      <c r="AH48" s="139">
        <f t="shared" si="32"/>
        <v>140146281.88</v>
      </c>
      <c r="AI48" s="41"/>
      <c r="AJ48" s="43">
        <v>10699978.396201368</v>
      </c>
      <c r="AK48" s="47">
        <v>169.73315983821968</v>
      </c>
      <c r="AL48" s="44">
        <v>6552369.3753031325</v>
      </c>
      <c r="AM48" s="47">
        <v>377.31022545797146</v>
      </c>
      <c r="AN48" s="44">
        <v>17252347.771504499</v>
      </c>
      <c r="AO48" s="48">
        <v>214.56542759874262</v>
      </c>
      <c r="AP48" s="46">
        <v>4912607.2631417383</v>
      </c>
      <c r="AQ48" s="47">
        <v>34.73329135834598</v>
      </c>
      <c r="AR48" s="44">
        <v>16023483.801569626</v>
      </c>
      <c r="AS48" s="47">
        <v>116.31533185904098</v>
      </c>
      <c r="AT48" s="44">
        <v>20936091.064711362</v>
      </c>
      <c r="AU48" s="48">
        <v>74.986805247589913</v>
      </c>
      <c r="AV48" s="137">
        <f t="shared" si="33"/>
        <v>15612585.659343107</v>
      </c>
      <c r="AW48" s="138">
        <f t="shared" si="34"/>
        <v>22575853.17687276</v>
      </c>
      <c r="AX48" s="139">
        <f t="shared" si="35"/>
        <v>38188438.836215869</v>
      </c>
      <c r="AY48" s="41"/>
      <c r="AZ48" s="43">
        <v>30232525.854332872</v>
      </c>
      <c r="BA48" s="47">
        <v>275.50234976974622</v>
      </c>
      <c r="BB48" s="44">
        <v>8788646.5556671191</v>
      </c>
      <c r="BC48" s="47">
        <v>333.49700435119792</v>
      </c>
      <c r="BD48" s="44">
        <v>39021172.409999989</v>
      </c>
      <c r="BE48" s="48">
        <v>286.73274408659029</v>
      </c>
      <c r="BF48" s="46">
        <v>26489736.506876498</v>
      </c>
      <c r="BG48" s="47">
        <v>45.669282329788423</v>
      </c>
      <c r="BH48" s="44">
        <v>36099390.263123482</v>
      </c>
      <c r="BI48" s="47">
        <v>135.40504144035694</v>
      </c>
      <c r="BJ48" s="44">
        <v>62589126.769999981</v>
      </c>
      <c r="BK48" s="48">
        <v>73.926755823333949</v>
      </c>
      <c r="BL48" s="137">
        <f t="shared" si="36"/>
        <v>56722262.36120937</v>
      </c>
      <c r="BM48" s="138">
        <f t="shared" si="37"/>
        <v>44888036.8187906</v>
      </c>
      <c r="BN48" s="139">
        <f t="shared" si="38"/>
        <v>101610299.17999998</v>
      </c>
      <c r="BO48" s="41"/>
      <c r="BP48" s="43">
        <v>10205120.609999999</v>
      </c>
      <c r="BQ48" s="47">
        <v>117.66269208596596</v>
      </c>
      <c r="BR48" s="44">
        <v>6113235.1099999901</v>
      </c>
      <c r="BS48" s="47">
        <v>378.85691063460524</v>
      </c>
      <c r="BT48" s="44">
        <v>16318355.719999989</v>
      </c>
      <c r="BU48" s="48">
        <v>158.63393591787522</v>
      </c>
      <c r="BV48" s="46">
        <v>7509946.8800000045</v>
      </c>
      <c r="BW48" s="47">
        <v>27.985120008943394</v>
      </c>
      <c r="BX48" s="44">
        <v>20221203.280000024</v>
      </c>
      <c r="BY48" s="47">
        <v>118.78614643545293</v>
      </c>
      <c r="BZ48" s="44">
        <v>27731150.160000026</v>
      </c>
      <c r="CA48" s="48">
        <v>63.228390627173233</v>
      </c>
      <c r="CB48" s="137">
        <f t="shared" si="39"/>
        <v>17715067.490000002</v>
      </c>
      <c r="CC48" s="138">
        <f t="shared" si="40"/>
        <v>26334438.390000015</v>
      </c>
      <c r="CD48" s="139">
        <f t="shared" si="41"/>
        <v>44049505.880000018</v>
      </c>
      <c r="CE48" s="41"/>
      <c r="CF48" s="43">
        <v>38668462.517754316</v>
      </c>
      <c r="CG48" s="47">
        <v>308.75982144200896</v>
      </c>
      <c r="CH48" s="44">
        <v>10710521.672245653</v>
      </c>
      <c r="CI48" s="47">
        <v>495.69684233098781</v>
      </c>
      <c r="CJ48" s="44">
        <v>49378984.189999968</v>
      </c>
      <c r="CK48" s="48">
        <v>336.26602328986326</v>
      </c>
      <c r="CL48" s="46">
        <v>33744855.361558937</v>
      </c>
      <c r="CM48" s="47">
        <v>62.881619856773774</v>
      </c>
      <c r="CN48" s="44">
        <v>35008285.078441061</v>
      </c>
      <c r="CO48" s="47">
        <v>108.98775914561696</v>
      </c>
      <c r="CP48" s="44">
        <v>68753140.439999998</v>
      </c>
      <c r="CQ48" s="48">
        <v>80.145503127571828</v>
      </c>
      <c r="CR48" s="137">
        <f t="shared" si="42"/>
        <v>72413317.87931326</v>
      </c>
      <c r="CS48" s="138">
        <f t="shared" si="43"/>
        <v>45718806.750686713</v>
      </c>
      <c r="CT48" s="139">
        <f t="shared" si="44"/>
        <v>118132124.62999997</v>
      </c>
      <c r="CU48" s="41"/>
      <c r="CV48" s="46">
        <f t="shared" si="45"/>
        <v>148310663.07828856</v>
      </c>
      <c r="CW48" s="47">
        <f t="shared" si="46"/>
        <v>218.16904616861879</v>
      </c>
      <c r="CX48" s="61">
        <f t="shared" si="47"/>
        <v>61312155.673215888</v>
      </c>
      <c r="CY48" s="61">
        <f t="shared" si="48"/>
        <v>407.56576377316372</v>
      </c>
      <c r="CZ48" s="44">
        <f t="shared" si="49"/>
        <v>209622818.75150445</v>
      </c>
      <c r="DA48" s="62">
        <f t="shared" si="50"/>
        <v>252.48703826340645</v>
      </c>
      <c r="DB48" s="63">
        <f t="shared" si="51"/>
        <v>125729923.73157719</v>
      </c>
      <c r="DC48" s="61">
        <f t="shared" si="52"/>
        <v>45.233571558912217</v>
      </c>
      <c r="DD48" s="64">
        <f t="shared" si="53"/>
        <v>185581287.55313417</v>
      </c>
      <c r="DE48" s="61">
        <f t="shared" si="54"/>
        <v>122.13674478884479</v>
      </c>
      <c r="DF48" s="64">
        <f t="shared" si="55"/>
        <v>311311211.28471136</v>
      </c>
      <c r="DG48" s="62">
        <f t="shared" si="56"/>
        <v>72.41435880702079</v>
      </c>
      <c r="DH48" s="176"/>
      <c r="DI48" s="187" t="s">
        <v>53</v>
      </c>
      <c r="DJ48" s="63">
        <f t="shared" si="57"/>
        <v>209622818.75150445</v>
      </c>
      <c r="DK48" s="64">
        <f t="shared" si="58"/>
        <v>311311211.28471136</v>
      </c>
      <c r="DL48" s="65">
        <f t="shared" si="59"/>
        <v>520934030.03621578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143.70000000000002</v>
      </c>
      <c r="E49" s="47">
        <v>1.360898552920676E-3</v>
      </c>
      <c r="F49" s="44">
        <v>0</v>
      </c>
      <c r="G49" s="47">
        <v>0</v>
      </c>
      <c r="H49" s="44">
        <v>143.70000000000002</v>
      </c>
      <c r="I49" s="48">
        <v>1.1166368793224027E-3</v>
      </c>
      <c r="J49" s="46">
        <v>1114.75</v>
      </c>
      <c r="K49" s="47">
        <v>3.6463938399740933E-3</v>
      </c>
      <c r="L49" s="44">
        <v>1713.31</v>
      </c>
      <c r="M49" s="47">
        <v>6.507953992950042E-3</v>
      </c>
      <c r="N49" s="44">
        <v>2828.06</v>
      </c>
      <c r="O49" s="48">
        <v>4.9704293846675697E-3</v>
      </c>
      <c r="P49" s="137">
        <f t="shared" si="27"/>
        <v>1258.45</v>
      </c>
      <c r="Q49" s="138">
        <f t="shared" si="28"/>
        <v>1713.31</v>
      </c>
      <c r="R49" s="139">
        <f t="shared" si="29"/>
        <v>2971.76</v>
      </c>
      <c r="S49" s="39"/>
      <c r="T49" s="43">
        <v>52592.030384291516</v>
      </c>
      <c r="U49" s="47">
        <v>0.2775905625190227</v>
      </c>
      <c r="V49" s="44">
        <v>19776.541554449053</v>
      </c>
      <c r="W49" s="47">
        <v>0.43109627366646436</v>
      </c>
      <c r="X49" s="44">
        <v>72368.57193874057</v>
      </c>
      <c r="Y49" s="48">
        <v>0.30751430706459998</v>
      </c>
      <c r="Z49" s="46">
        <v>6080.2307822902821</v>
      </c>
      <c r="AA49" s="47">
        <v>6.4178751963713801E-3</v>
      </c>
      <c r="AB49" s="44">
        <v>3504.3635936927749</v>
      </c>
      <c r="AC49" s="47">
        <v>9.7239710799946026E-3</v>
      </c>
      <c r="AD49" s="44">
        <v>9584.594375983057</v>
      </c>
      <c r="AE49" s="48">
        <v>7.3289378562221433E-3</v>
      </c>
      <c r="AF49" s="137">
        <f t="shared" si="30"/>
        <v>58672.261166581797</v>
      </c>
      <c r="AG49" s="138">
        <f t="shared" si="31"/>
        <v>23280.905148141828</v>
      </c>
      <c r="AH49" s="139">
        <f t="shared" si="32"/>
        <v>81953.166314723625</v>
      </c>
      <c r="AI49" s="41"/>
      <c r="AJ49" s="43">
        <v>3286.9668397236537</v>
      </c>
      <c r="AK49" s="47">
        <v>5.2140971442316844E-2</v>
      </c>
      <c r="AL49" s="44">
        <v>1500.7474184828752</v>
      </c>
      <c r="AM49" s="47">
        <v>8.6418715794245954E-2</v>
      </c>
      <c r="AN49" s="44">
        <v>4787.7142582065289</v>
      </c>
      <c r="AO49" s="48">
        <v>5.9544241203473978E-2</v>
      </c>
      <c r="AP49" s="46">
        <v>25761.675185389438</v>
      </c>
      <c r="AQ49" s="47">
        <v>0.18214111614551562</v>
      </c>
      <c r="AR49" s="44">
        <v>15629.349090977405</v>
      </c>
      <c r="AS49" s="47">
        <v>0.11345428676875852</v>
      </c>
      <c r="AT49" s="44">
        <v>41391.024276366843</v>
      </c>
      <c r="AU49" s="48">
        <v>0.14825024723176411</v>
      </c>
      <c r="AV49" s="137">
        <f t="shared" si="33"/>
        <v>29048.642025113091</v>
      </c>
      <c r="AW49" s="138">
        <f t="shared" si="34"/>
        <v>17130.09650946028</v>
      </c>
      <c r="AX49" s="139">
        <f t="shared" si="35"/>
        <v>46178.738534573371</v>
      </c>
      <c r="AY49" s="41"/>
      <c r="AZ49" s="43">
        <v>53355.118290829225</v>
      </c>
      <c r="BA49" s="47">
        <v>0.48621344217785617</v>
      </c>
      <c r="BB49" s="44">
        <v>6082.5669481514788</v>
      </c>
      <c r="BC49" s="47">
        <v>0.23081117702544221</v>
      </c>
      <c r="BD49" s="44">
        <v>59437.685238980703</v>
      </c>
      <c r="BE49" s="48">
        <v>0.43675598497292728</v>
      </c>
      <c r="BF49" s="46">
        <v>39622.282541157278</v>
      </c>
      <c r="BG49" s="47">
        <v>6.8310275847893884E-2</v>
      </c>
      <c r="BH49" s="44">
        <v>24150.786980755256</v>
      </c>
      <c r="BI49" s="47">
        <v>9.0587078842905955E-2</v>
      </c>
      <c r="BJ49" s="44">
        <v>63773.069521912534</v>
      </c>
      <c r="BK49" s="48">
        <v>7.5325162403618709E-2</v>
      </c>
      <c r="BL49" s="137">
        <f t="shared" si="36"/>
        <v>92977.40083198651</v>
      </c>
      <c r="BM49" s="138">
        <f t="shared" si="37"/>
        <v>30233.353928906734</v>
      </c>
      <c r="BN49" s="139">
        <f t="shared" si="38"/>
        <v>123210.75476089324</v>
      </c>
      <c r="BO49" s="41"/>
      <c r="BP49" s="43">
        <v>136505.04153244727</v>
      </c>
      <c r="BQ49" s="47">
        <v>1.5738717143896979</v>
      </c>
      <c r="BR49" s="44">
        <v>18690.057580905384</v>
      </c>
      <c r="BS49" s="47">
        <v>1.1582831916773293</v>
      </c>
      <c r="BT49" s="44">
        <v>155195.09911335265</v>
      </c>
      <c r="BU49" s="48">
        <v>1.5086819916140359</v>
      </c>
      <c r="BV49" s="46">
        <v>17582.364471898622</v>
      </c>
      <c r="BW49" s="47">
        <v>6.5519049288810055E-2</v>
      </c>
      <c r="BX49" s="44">
        <v>5503.7179110224197</v>
      </c>
      <c r="BY49" s="47">
        <v>3.2330689359359108E-2</v>
      </c>
      <c r="BZ49" s="44">
        <v>23086.082382921042</v>
      </c>
      <c r="CA49" s="48">
        <v>5.2637406906545434E-2</v>
      </c>
      <c r="CB49" s="137">
        <f t="shared" si="39"/>
        <v>154087.40600434589</v>
      </c>
      <c r="CC49" s="138">
        <f t="shared" si="40"/>
        <v>24193.775491927805</v>
      </c>
      <c r="CD49" s="139">
        <f t="shared" si="41"/>
        <v>178281.1814962737</v>
      </c>
      <c r="CE49" s="41"/>
      <c r="CF49" s="43">
        <v>2657.6178887375554</v>
      </c>
      <c r="CG49" s="47">
        <v>2.1220539203257442E-2</v>
      </c>
      <c r="CH49" s="44">
        <v>1276.8358437389818</v>
      </c>
      <c r="CI49" s="47">
        <v>5.9093619833340202E-2</v>
      </c>
      <c r="CJ49" s="44">
        <v>3934.453732476537</v>
      </c>
      <c r="CK49" s="48">
        <v>2.6793242755807394E-2</v>
      </c>
      <c r="CL49" s="46">
        <v>28597.992427294968</v>
      </c>
      <c r="CM49" s="47">
        <v>5.3290733334379906E-2</v>
      </c>
      <c r="CN49" s="44">
        <v>4388.1135057243519</v>
      </c>
      <c r="CO49" s="47">
        <v>1.3661070709231419E-2</v>
      </c>
      <c r="CP49" s="44">
        <v>32986.105933019324</v>
      </c>
      <c r="CQ49" s="48">
        <v>3.84518880054407E-2</v>
      </c>
      <c r="CR49" s="137">
        <f t="shared" si="42"/>
        <v>31255.610316032522</v>
      </c>
      <c r="CS49" s="138">
        <f t="shared" si="43"/>
        <v>5664.9493494633334</v>
      </c>
      <c r="CT49" s="139">
        <f t="shared" si="44"/>
        <v>36920.559665495857</v>
      </c>
      <c r="CU49" s="41"/>
      <c r="CV49" s="46">
        <f t="shared" si="45"/>
        <v>248540.4749360292</v>
      </c>
      <c r="CW49" s="47">
        <f t="shared" si="46"/>
        <v>0.36560984372692024</v>
      </c>
      <c r="CX49" s="47">
        <f t="shared" si="47"/>
        <v>47326.749345727774</v>
      </c>
      <c r="CY49" s="47">
        <f t="shared" si="48"/>
        <v>0.31459932426448484</v>
      </c>
      <c r="CZ49" s="44">
        <f t="shared" si="49"/>
        <v>295867.22428175696</v>
      </c>
      <c r="DA49" s="48">
        <f t="shared" si="50"/>
        <v>0.3563669242835219</v>
      </c>
      <c r="DB49" s="46">
        <f t="shared" si="51"/>
        <v>118759.29540803058</v>
      </c>
      <c r="DC49" s="47">
        <f t="shared" si="52"/>
        <v>4.2725764302487895E-2</v>
      </c>
      <c r="DD49" s="44">
        <f t="shared" si="53"/>
        <v>54889.641082172202</v>
      </c>
      <c r="DE49" s="47">
        <f t="shared" si="54"/>
        <v>3.6124558530639082E-2</v>
      </c>
      <c r="DF49" s="44">
        <f t="shared" si="55"/>
        <v>173648.93649020279</v>
      </c>
      <c r="DG49" s="48">
        <f t="shared" si="56"/>
        <v>4.0392623001164168E-2</v>
      </c>
      <c r="DH49" s="174"/>
      <c r="DI49" s="187" t="s">
        <v>41</v>
      </c>
      <c r="DJ49" s="46">
        <f t="shared" si="57"/>
        <v>295867.22428175696</v>
      </c>
      <c r="DK49" s="44">
        <f t="shared" si="58"/>
        <v>173648.93649020279</v>
      </c>
      <c r="DL49" s="45">
        <f t="shared" si="59"/>
        <v>469516.16077195975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43.1</v>
      </c>
      <c r="E50" s="47">
        <v>4.0817486173194939E-4</v>
      </c>
      <c r="F50" s="44">
        <v>0</v>
      </c>
      <c r="G50" s="47">
        <v>0</v>
      </c>
      <c r="H50" s="44">
        <v>43.1</v>
      </c>
      <c r="I50" s="48">
        <v>3.3491335768124952E-4</v>
      </c>
      <c r="J50" s="46">
        <v>0</v>
      </c>
      <c r="K50" s="47">
        <v>0</v>
      </c>
      <c r="L50" s="44">
        <v>2163.3100000000004</v>
      </c>
      <c r="M50" s="47">
        <v>8.2172647988331127E-3</v>
      </c>
      <c r="N50" s="44">
        <v>2163.3100000000004</v>
      </c>
      <c r="O50" s="48">
        <v>3.8021044787399146E-3</v>
      </c>
      <c r="P50" s="137">
        <f t="shared" si="27"/>
        <v>43.1</v>
      </c>
      <c r="Q50" s="138">
        <f t="shared" si="28"/>
        <v>2163.3100000000004</v>
      </c>
      <c r="R50" s="139">
        <f t="shared" si="29"/>
        <v>2206.4100000000003</v>
      </c>
      <c r="S50" s="39"/>
      <c r="T50" s="43">
        <v>628.60967343296238</v>
      </c>
      <c r="U50" s="47">
        <v>3.3179193040867015E-3</v>
      </c>
      <c r="V50" s="44">
        <v>1664.7176545240297</v>
      </c>
      <c r="W50" s="47">
        <v>3.6288123259379391E-2</v>
      </c>
      <c r="X50" s="44">
        <v>2293.3273279569921</v>
      </c>
      <c r="Y50" s="48">
        <v>9.7449893681193205E-3</v>
      </c>
      <c r="Z50" s="46">
        <v>9.8968970677912012</v>
      </c>
      <c r="AA50" s="47">
        <v>1.0446486734915083E-5</v>
      </c>
      <c r="AB50" s="44">
        <v>297.99857470760321</v>
      </c>
      <c r="AC50" s="47">
        <v>8.2689180071147223E-4</v>
      </c>
      <c r="AD50" s="44">
        <v>307.89547177539441</v>
      </c>
      <c r="AE50" s="48">
        <v>2.3543477066786342E-4</v>
      </c>
      <c r="AF50" s="137">
        <f t="shared" si="30"/>
        <v>638.50657050075358</v>
      </c>
      <c r="AG50" s="138">
        <f t="shared" si="31"/>
        <v>1962.716229231633</v>
      </c>
      <c r="AH50" s="139">
        <f t="shared" si="32"/>
        <v>2601.2227997323866</v>
      </c>
      <c r="AI50" s="41"/>
      <c r="AJ50" s="43">
        <v>0</v>
      </c>
      <c r="AK50" s="47">
        <v>0</v>
      </c>
      <c r="AL50" s="44">
        <v>315.07449820677004</v>
      </c>
      <c r="AM50" s="47">
        <v>1.8143181976665326E-2</v>
      </c>
      <c r="AN50" s="44">
        <v>315.07449820677004</v>
      </c>
      <c r="AO50" s="48">
        <v>3.9185446136702487E-3</v>
      </c>
      <c r="AP50" s="46">
        <v>-24.80209207331734</v>
      </c>
      <c r="AQ50" s="47">
        <v>-1.753566373486428E-4</v>
      </c>
      <c r="AR50" s="44">
        <v>0</v>
      </c>
      <c r="AS50" s="47">
        <v>0</v>
      </c>
      <c r="AT50" s="44">
        <v>-24.80209207331734</v>
      </c>
      <c r="AU50" s="48">
        <v>-8.8833662515418646E-5</v>
      </c>
      <c r="AV50" s="137">
        <f t="shared" si="33"/>
        <v>-24.80209207331734</v>
      </c>
      <c r="AW50" s="138">
        <f t="shared" si="34"/>
        <v>315.07449820677004</v>
      </c>
      <c r="AX50" s="139">
        <f t="shared" si="35"/>
        <v>290.27240613345271</v>
      </c>
      <c r="AY50" s="41"/>
      <c r="AZ50" s="43">
        <v>553.29926353883752</v>
      </c>
      <c r="BA50" s="47">
        <v>5.0420943312936275E-3</v>
      </c>
      <c r="BB50" s="44">
        <v>602.51471724805197</v>
      </c>
      <c r="BC50" s="47">
        <v>2.2863230647290705E-2</v>
      </c>
      <c r="BD50" s="44">
        <v>1155.8139807868895</v>
      </c>
      <c r="BE50" s="48">
        <v>8.4930742439645341E-3</v>
      </c>
      <c r="BF50" s="46">
        <v>177.77767010094462</v>
      </c>
      <c r="BG50" s="47">
        <v>3.0649525734861166E-4</v>
      </c>
      <c r="BH50" s="44">
        <v>0</v>
      </c>
      <c r="BI50" s="47">
        <v>0</v>
      </c>
      <c r="BJ50" s="44">
        <v>177.77767010094462</v>
      </c>
      <c r="BK50" s="48">
        <v>2.0998098370487542E-4</v>
      </c>
      <c r="BL50" s="137">
        <f t="shared" si="36"/>
        <v>731.07693363978217</v>
      </c>
      <c r="BM50" s="138">
        <f t="shared" si="37"/>
        <v>602.51471724805197</v>
      </c>
      <c r="BN50" s="139">
        <f t="shared" si="38"/>
        <v>1333.591650887834</v>
      </c>
      <c r="BO50" s="41"/>
      <c r="BP50" s="43">
        <v>-52.149999999999977</v>
      </c>
      <c r="BQ50" s="47">
        <v>-6.0127749850112969E-4</v>
      </c>
      <c r="BR50" s="44">
        <v>346.66000000000008</v>
      </c>
      <c r="BS50" s="47">
        <v>2.1483639067922663E-2</v>
      </c>
      <c r="BT50" s="44">
        <v>294.5100000000001</v>
      </c>
      <c r="BU50" s="48">
        <v>2.862989462223433E-3</v>
      </c>
      <c r="BV50" s="46">
        <v>0</v>
      </c>
      <c r="BW50" s="47">
        <v>0</v>
      </c>
      <c r="BX50" s="44">
        <v>468.07999999999993</v>
      </c>
      <c r="BY50" s="47">
        <v>2.7496592885003991E-3</v>
      </c>
      <c r="BZ50" s="44">
        <v>468.07999999999993</v>
      </c>
      <c r="CA50" s="48">
        <v>1.0672454951925158E-3</v>
      </c>
      <c r="CB50" s="137">
        <f t="shared" si="39"/>
        <v>-52.149999999999977</v>
      </c>
      <c r="CC50" s="138">
        <f t="shared" si="40"/>
        <v>814.74</v>
      </c>
      <c r="CD50" s="139">
        <f t="shared" si="41"/>
        <v>762.59</v>
      </c>
      <c r="CE50" s="41"/>
      <c r="CF50" s="43">
        <v>2136.9822222464691</v>
      </c>
      <c r="CG50" s="47">
        <v>1.7063369123161254E-2</v>
      </c>
      <c r="CH50" s="44">
        <v>1941.3217226928373</v>
      </c>
      <c r="CI50" s="47">
        <v>8.9846888632981778E-2</v>
      </c>
      <c r="CJ50" s="44">
        <v>4078.3039449393063</v>
      </c>
      <c r="CK50" s="48">
        <v>2.7772848547375165E-2</v>
      </c>
      <c r="CL50" s="46">
        <v>0</v>
      </c>
      <c r="CM50" s="47">
        <v>0</v>
      </c>
      <c r="CN50" s="44">
        <v>105.77609213134771</v>
      </c>
      <c r="CO50" s="47">
        <v>3.2930202741279996E-4</v>
      </c>
      <c r="CP50" s="44">
        <v>105.77609213134771</v>
      </c>
      <c r="CQ50" s="48">
        <v>1.233031403144914E-4</v>
      </c>
      <c r="CR50" s="137">
        <f t="shared" si="42"/>
        <v>2136.9822222464691</v>
      </c>
      <c r="CS50" s="138">
        <f t="shared" si="43"/>
        <v>2047.097814824185</v>
      </c>
      <c r="CT50" s="139">
        <f t="shared" si="44"/>
        <v>4184.0800370706538</v>
      </c>
      <c r="CU50" s="41"/>
      <c r="CV50" s="46">
        <f t="shared" si="45"/>
        <v>3309.8411592182688</v>
      </c>
      <c r="CW50" s="47">
        <f t="shared" si="46"/>
        <v>4.8688669694309751E-3</v>
      </c>
      <c r="CX50" s="47">
        <f t="shared" si="47"/>
        <v>4870.288592671689</v>
      </c>
      <c r="CY50" s="47">
        <f t="shared" si="48"/>
        <v>3.2374703976280048E-2</v>
      </c>
      <c r="CZ50" s="44">
        <f t="shared" si="49"/>
        <v>8180.1297518899573</v>
      </c>
      <c r="DA50" s="48">
        <f t="shared" si="50"/>
        <v>9.8528239719620023E-3</v>
      </c>
      <c r="DB50" s="46">
        <f t="shared" si="51"/>
        <v>162.87247509541848</v>
      </c>
      <c r="DC50" s="47">
        <f t="shared" si="52"/>
        <v>5.859626363040141E-5</v>
      </c>
      <c r="DD50" s="44">
        <f t="shared" si="53"/>
        <v>3035.1646668389517</v>
      </c>
      <c r="DE50" s="47">
        <f t="shared" si="54"/>
        <v>1.9975350812225117E-3</v>
      </c>
      <c r="DF50" s="44">
        <f t="shared" si="55"/>
        <v>3198.0371419343701</v>
      </c>
      <c r="DG50" s="48">
        <f t="shared" si="56"/>
        <v>7.4389806945442301E-4</v>
      </c>
      <c r="DH50" s="174"/>
      <c r="DI50" s="187" t="s">
        <v>42</v>
      </c>
      <c r="DJ50" s="46">
        <f t="shared" si="57"/>
        <v>8180.1297518899573</v>
      </c>
      <c r="DK50" s="44">
        <f t="shared" si="58"/>
        <v>3198.0371419343701</v>
      </c>
      <c r="DL50" s="45">
        <f t="shared" si="59"/>
        <v>11378.166893824327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2296.09</v>
      </c>
      <c r="E51" s="47">
        <v>2.1744923857868022E-2</v>
      </c>
      <c r="F51" s="44">
        <v>0</v>
      </c>
      <c r="G51" s="47">
        <v>0</v>
      </c>
      <c r="H51" s="44">
        <v>2296.09</v>
      </c>
      <c r="I51" s="48">
        <v>1.7842023467246875E-2</v>
      </c>
      <c r="J51" s="46">
        <v>1104521.3400000001</v>
      </c>
      <c r="K51" s="47">
        <v>3.6129354656164443</v>
      </c>
      <c r="L51" s="44">
        <v>385866.29</v>
      </c>
      <c r="M51" s="47">
        <v>1.4657009313844658</v>
      </c>
      <c r="N51" s="44">
        <v>1490387.6300000001</v>
      </c>
      <c r="O51" s="48">
        <v>2.6194163032952127</v>
      </c>
      <c r="P51" s="137">
        <f t="shared" si="27"/>
        <v>1106817.4300000002</v>
      </c>
      <c r="Q51" s="138">
        <f t="shared" si="28"/>
        <v>385866.29</v>
      </c>
      <c r="R51" s="139">
        <f t="shared" si="29"/>
        <v>1492683.7200000002</v>
      </c>
      <c r="S51" s="39"/>
      <c r="T51" s="43">
        <v>45550.362389510454</v>
      </c>
      <c r="U51" s="47">
        <v>0.24042332319663068</v>
      </c>
      <c r="V51" s="44">
        <v>40261.550810032524</v>
      </c>
      <c r="W51" s="47">
        <v>0.87763598495983708</v>
      </c>
      <c r="X51" s="44">
        <v>85811.913199542978</v>
      </c>
      <c r="Y51" s="48">
        <v>0.36463882481725113</v>
      </c>
      <c r="Z51" s="46">
        <v>1798784.4870837331</v>
      </c>
      <c r="AA51" s="47">
        <v>1.8986737110205227</v>
      </c>
      <c r="AB51" s="44">
        <v>919838.47963480093</v>
      </c>
      <c r="AC51" s="47">
        <v>2.5523843445735683</v>
      </c>
      <c r="AD51" s="44">
        <v>2718622.966718534</v>
      </c>
      <c r="AE51" s="48">
        <v>2.0788171096217956</v>
      </c>
      <c r="AF51" s="137">
        <f t="shared" si="30"/>
        <v>1844334.8494732436</v>
      </c>
      <c r="AG51" s="138">
        <f t="shared" si="31"/>
        <v>960100.03044483345</v>
      </c>
      <c r="AH51" s="139">
        <f t="shared" si="32"/>
        <v>2804434.879918077</v>
      </c>
      <c r="AI51" s="41"/>
      <c r="AJ51" s="43">
        <v>19324.040339920764</v>
      </c>
      <c r="AK51" s="47">
        <v>0.30653617290483448</v>
      </c>
      <c r="AL51" s="44">
        <v>-521.25847960387182</v>
      </c>
      <c r="AM51" s="47">
        <v>-3.0016035909470908E-2</v>
      </c>
      <c r="AN51" s="44">
        <v>18802.781860316893</v>
      </c>
      <c r="AO51" s="48">
        <v>0.2338479946809553</v>
      </c>
      <c r="AP51" s="46">
        <v>550677.62294239178</v>
      </c>
      <c r="AQ51" s="47">
        <v>3.8934206008455421</v>
      </c>
      <c r="AR51" s="44">
        <v>174509.16261368612</v>
      </c>
      <c r="AS51" s="47">
        <v>1.2667714095898353</v>
      </c>
      <c r="AT51" s="44">
        <v>725186.78555607796</v>
      </c>
      <c r="AU51" s="48">
        <v>2.5974017828131317</v>
      </c>
      <c r="AV51" s="137">
        <f t="shared" si="33"/>
        <v>570001.66328231257</v>
      </c>
      <c r="AW51" s="138">
        <f t="shared" si="34"/>
        <v>173987.90413408226</v>
      </c>
      <c r="AX51" s="139">
        <f t="shared" si="35"/>
        <v>743989.56741639483</v>
      </c>
      <c r="AY51" s="41"/>
      <c r="AZ51" s="43">
        <v>53451.686722860046</v>
      </c>
      <c r="BA51" s="47">
        <v>0.48709344903094742</v>
      </c>
      <c r="BB51" s="44">
        <v>13646.296918051728</v>
      </c>
      <c r="BC51" s="47">
        <v>0.5178270754013482</v>
      </c>
      <c r="BD51" s="44">
        <v>67097.983640911771</v>
      </c>
      <c r="BE51" s="48">
        <v>0.49304487240637945</v>
      </c>
      <c r="BF51" s="46">
        <v>2199578.0990343685</v>
      </c>
      <c r="BG51" s="47">
        <v>3.7921537341507023</v>
      </c>
      <c r="BH51" s="44">
        <v>553039.97047249193</v>
      </c>
      <c r="BI51" s="47">
        <v>2.0743951511141732</v>
      </c>
      <c r="BJ51" s="44">
        <v>2752618.0695068603</v>
      </c>
      <c r="BK51" s="48">
        <v>3.2512376254603335</v>
      </c>
      <c r="BL51" s="137">
        <f t="shared" si="36"/>
        <v>2253029.7857572287</v>
      </c>
      <c r="BM51" s="138">
        <f t="shared" si="37"/>
        <v>566686.26739054371</v>
      </c>
      <c r="BN51" s="139">
        <f t="shared" si="38"/>
        <v>2819716.0531477723</v>
      </c>
      <c r="BO51" s="41"/>
      <c r="BP51" s="43">
        <v>14835.521743571291</v>
      </c>
      <c r="BQ51" s="47">
        <v>0.1710501515423522</v>
      </c>
      <c r="BR51" s="44">
        <v>5596.4031097236002</v>
      </c>
      <c r="BS51" s="47">
        <v>0.34682716346824494</v>
      </c>
      <c r="BT51" s="44">
        <v>20431.924853294891</v>
      </c>
      <c r="BU51" s="48">
        <v>0.19862274811695466</v>
      </c>
      <c r="BV51" s="46">
        <v>875368.92622565106</v>
      </c>
      <c r="BW51" s="47">
        <v>3.2619810557867415</v>
      </c>
      <c r="BX51" s="44">
        <v>208808.08239918962</v>
      </c>
      <c r="BY51" s="47">
        <v>1.2266088772921051</v>
      </c>
      <c r="BZ51" s="44">
        <v>1084177.0086248408</v>
      </c>
      <c r="CA51" s="48">
        <v>2.4719770732485022</v>
      </c>
      <c r="CB51" s="137">
        <f t="shared" si="39"/>
        <v>890204.44796922232</v>
      </c>
      <c r="CC51" s="138">
        <f t="shared" si="40"/>
        <v>214404.48550891323</v>
      </c>
      <c r="CD51" s="139">
        <f t="shared" si="41"/>
        <v>1104608.9334781356</v>
      </c>
      <c r="CE51" s="41"/>
      <c r="CF51" s="43">
        <v>39377.721175630031</v>
      </c>
      <c r="CG51" s="47">
        <v>0.31442310780777427</v>
      </c>
      <c r="CH51" s="44">
        <v>12389.180425396</v>
      </c>
      <c r="CI51" s="47">
        <v>0.57338734786856116</v>
      </c>
      <c r="CJ51" s="44">
        <v>51766.901601026031</v>
      </c>
      <c r="CK51" s="48">
        <v>0.35252750588052728</v>
      </c>
      <c r="CL51" s="46">
        <v>1140619.8647917707</v>
      </c>
      <c r="CM51" s="47">
        <v>2.1254802834516386</v>
      </c>
      <c r="CN51" s="44">
        <v>411812.32782433496</v>
      </c>
      <c r="CO51" s="47">
        <v>1.2820537394947744</v>
      </c>
      <c r="CP51" s="44">
        <v>1552432.1926161055</v>
      </c>
      <c r="CQ51" s="48">
        <v>1.8096694689493849</v>
      </c>
      <c r="CR51" s="137">
        <f t="shared" si="42"/>
        <v>1179997.5859674008</v>
      </c>
      <c r="CS51" s="138">
        <f t="shared" si="43"/>
        <v>424201.50824973098</v>
      </c>
      <c r="CT51" s="139">
        <f t="shared" si="44"/>
        <v>1604199.0942171318</v>
      </c>
      <c r="CU51" s="41"/>
      <c r="CV51" s="46">
        <f t="shared" si="45"/>
        <v>174835.42237149258</v>
      </c>
      <c r="CW51" s="47">
        <f t="shared" si="46"/>
        <v>0.25718769334300179</v>
      </c>
      <c r="CX51" s="47">
        <f t="shared" si="47"/>
        <v>71372.172783599977</v>
      </c>
      <c r="CY51" s="47">
        <f t="shared" si="48"/>
        <v>0.47443861324558767</v>
      </c>
      <c r="CZ51" s="44">
        <f t="shared" si="49"/>
        <v>246207.59515509254</v>
      </c>
      <c r="DA51" s="48">
        <f t="shared" si="50"/>
        <v>0.29655276495617194</v>
      </c>
      <c r="DB51" s="46">
        <f t="shared" si="51"/>
        <v>7669550.3400779152</v>
      </c>
      <c r="DC51" s="47">
        <f t="shared" si="52"/>
        <v>2.7592568565717213</v>
      </c>
      <c r="DD51" s="44">
        <f t="shared" si="53"/>
        <v>2653874.3129445035</v>
      </c>
      <c r="DE51" s="47">
        <f t="shared" si="54"/>
        <v>1.7465961893866573</v>
      </c>
      <c r="DF51" s="44">
        <f t="shared" si="55"/>
        <v>10323424.65302242</v>
      </c>
      <c r="DG51" s="48">
        <f t="shared" si="56"/>
        <v>2.4013403624501035</v>
      </c>
      <c r="DH51" s="174"/>
      <c r="DI51" s="187" t="s">
        <v>62</v>
      </c>
      <c r="DJ51" s="46">
        <f t="shared" si="57"/>
        <v>246207.59515509254</v>
      </c>
      <c r="DK51" s="44">
        <f t="shared" si="58"/>
        <v>10323424.65302242</v>
      </c>
      <c r="DL51" s="45">
        <f t="shared" si="59"/>
        <v>10569632.248177512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174.09</v>
      </c>
      <c r="E52" s="47">
        <v>1.6487044473066142E-3</v>
      </c>
      <c r="F52" s="44">
        <v>0</v>
      </c>
      <c r="G52" s="47">
        <v>0</v>
      </c>
      <c r="H52" s="44">
        <v>174.09</v>
      </c>
      <c r="I52" s="48">
        <v>1.3527857642396458E-3</v>
      </c>
      <c r="J52" s="46">
        <v>10175.41</v>
      </c>
      <c r="K52" s="47">
        <v>3.328419138211329E-2</v>
      </c>
      <c r="L52" s="44">
        <v>38591.040000000001</v>
      </c>
      <c r="M52" s="47">
        <v>0.1465868481828127</v>
      </c>
      <c r="N52" s="44">
        <v>48766.45</v>
      </c>
      <c r="O52" s="48">
        <v>8.5709000539564859E-2</v>
      </c>
      <c r="P52" s="137">
        <f t="shared" si="27"/>
        <v>10349.5</v>
      </c>
      <c r="Q52" s="138">
        <f t="shared" si="28"/>
        <v>38591.040000000001</v>
      </c>
      <c r="R52" s="139">
        <f t="shared" si="29"/>
        <v>48940.54</v>
      </c>
      <c r="S52" s="39"/>
      <c r="T52" s="43">
        <v>11167.471339414282</v>
      </c>
      <c r="U52" s="47">
        <v>5.8944000229148689E-2</v>
      </c>
      <c r="V52" s="44">
        <v>46215.192636323452</v>
      </c>
      <c r="W52" s="47">
        <v>1.0074156432986039</v>
      </c>
      <c r="X52" s="44">
        <v>57382.663975737734</v>
      </c>
      <c r="Y52" s="48">
        <v>0.24383499186576413</v>
      </c>
      <c r="Z52" s="46">
        <v>13140.461490451597</v>
      </c>
      <c r="AA52" s="47">
        <v>1.387017119713275E-2</v>
      </c>
      <c r="AB52" s="44">
        <v>87758.716755135334</v>
      </c>
      <c r="AC52" s="47">
        <v>0.24351446444663286</v>
      </c>
      <c r="AD52" s="44">
        <v>100899.17824558693</v>
      </c>
      <c r="AE52" s="48">
        <v>7.7153375312238148E-2</v>
      </c>
      <c r="AF52" s="137">
        <f t="shared" si="30"/>
        <v>24307.93282986588</v>
      </c>
      <c r="AG52" s="138">
        <f t="shared" si="31"/>
        <v>133973.90939145879</v>
      </c>
      <c r="AH52" s="139">
        <f t="shared" si="32"/>
        <v>158281.84222132468</v>
      </c>
      <c r="AI52" s="41"/>
      <c r="AJ52" s="43">
        <v>1999.737095075493</v>
      </c>
      <c r="AK52" s="47">
        <v>3.1721717878735615E-2</v>
      </c>
      <c r="AL52" s="44">
        <v>6382.5651731387752</v>
      </c>
      <c r="AM52" s="47">
        <v>0.36753225688925345</v>
      </c>
      <c r="AN52" s="44">
        <v>8382.3022682142691</v>
      </c>
      <c r="AO52" s="48">
        <v>0.10424971106900317</v>
      </c>
      <c r="AP52" s="46">
        <v>1680.6602448878839</v>
      </c>
      <c r="AQ52" s="47">
        <v>1.1882664099378413E-2</v>
      </c>
      <c r="AR52" s="44">
        <v>3289.1305406854244</v>
      </c>
      <c r="AS52" s="47">
        <v>2.3875975730699443E-2</v>
      </c>
      <c r="AT52" s="44">
        <v>4969.7907855733083</v>
      </c>
      <c r="AU52" s="48">
        <v>1.7800301527499608E-2</v>
      </c>
      <c r="AV52" s="137">
        <f t="shared" si="33"/>
        <v>3680.3973399633769</v>
      </c>
      <c r="AW52" s="138">
        <f t="shared" si="34"/>
        <v>9671.6957138241996</v>
      </c>
      <c r="AX52" s="139">
        <f t="shared" si="35"/>
        <v>13352.093053787576</v>
      </c>
      <c r="AY52" s="41"/>
      <c r="AZ52" s="43">
        <v>4363.4497748436625</v>
      </c>
      <c r="BA52" s="47">
        <v>3.9763156802176701E-2</v>
      </c>
      <c r="BB52" s="44">
        <v>10388.156868751521</v>
      </c>
      <c r="BC52" s="47">
        <v>0.39419257271473918</v>
      </c>
      <c r="BD52" s="44">
        <v>14751.606643595183</v>
      </c>
      <c r="BE52" s="48">
        <v>0.10839675979392298</v>
      </c>
      <c r="BF52" s="46">
        <v>5985.0163114879751</v>
      </c>
      <c r="BG52" s="47">
        <v>1.0318388769430715E-2</v>
      </c>
      <c r="BH52" s="44">
        <v>27828.025642404871</v>
      </c>
      <c r="BI52" s="47">
        <v>0.10438001688805029</v>
      </c>
      <c r="BJ52" s="44">
        <v>33813.041953892847</v>
      </c>
      <c r="BK52" s="48">
        <v>3.993806312964452E-2</v>
      </c>
      <c r="BL52" s="137">
        <f t="shared" si="36"/>
        <v>10348.466086331639</v>
      </c>
      <c r="BM52" s="138">
        <f t="shared" si="37"/>
        <v>38216.182511156396</v>
      </c>
      <c r="BN52" s="139">
        <f t="shared" si="38"/>
        <v>48564.648597488034</v>
      </c>
      <c r="BO52" s="41"/>
      <c r="BP52" s="43">
        <v>351.25</v>
      </c>
      <c r="BQ52" s="47">
        <v>4.0498316653599592E-3</v>
      </c>
      <c r="BR52" s="44">
        <v>233.40000000000003</v>
      </c>
      <c r="BS52" s="47">
        <v>1.4464551313832426E-2</v>
      </c>
      <c r="BT52" s="44">
        <v>584.65000000000009</v>
      </c>
      <c r="BU52" s="48">
        <v>5.6834972975074866E-3</v>
      </c>
      <c r="BV52" s="46">
        <v>186.17028867447038</v>
      </c>
      <c r="BW52" s="47">
        <v>6.9374630125941528E-4</v>
      </c>
      <c r="BX52" s="44">
        <v>295.75999999999988</v>
      </c>
      <c r="BY52" s="47">
        <v>1.7373936745147792E-3</v>
      </c>
      <c r="BZ52" s="44">
        <v>481.93028867447026</v>
      </c>
      <c r="CA52" s="48">
        <v>1.0988248367472594E-3</v>
      </c>
      <c r="CB52" s="137">
        <f t="shared" si="39"/>
        <v>537.42028867447038</v>
      </c>
      <c r="CC52" s="138">
        <f t="shared" si="40"/>
        <v>529.15999999999985</v>
      </c>
      <c r="CD52" s="139">
        <f t="shared" si="41"/>
        <v>1066.5802886744702</v>
      </c>
      <c r="CE52" s="41"/>
      <c r="CF52" s="43">
        <v>7647.2369426234827</v>
      </c>
      <c r="CG52" s="47">
        <v>6.1061634189491072E-2</v>
      </c>
      <c r="CH52" s="44">
        <v>29569.605676240317</v>
      </c>
      <c r="CI52" s="47">
        <v>1.3685197239894624</v>
      </c>
      <c r="CJ52" s="44">
        <v>37216.842618863797</v>
      </c>
      <c r="CK52" s="48">
        <v>0.25344303598259249</v>
      </c>
      <c r="CL52" s="46">
        <v>16043.420478120543</v>
      </c>
      <c r="CM52" s="47">
        <v>2.989600212827671E-2</v>
      </c>
      <c r="CN52" s="44">
        <v>10259.897119510251</v>
      </c>
      <c r="CO52" s="47">
        <v>3.1941101759612005E-2</v>
      </c>
      <c r="CP52" s="44">
        <v>26303.317597630794</v>
      </c>
      <c r="CQ52" s="48">
        <v>3.0661764819690521E-2</v>
      </c>
      <c r="CR52" s="137">
        <f t="shared" si="42"/>
        <v>23690.657420744024</v>
      </c>
      <c r="CS52" s="138">
        <f t="shared" si="43"/>
        <v>39829.502795750566</v>
      </c>
      <c r="CT52" s="139">
        <f t="shared" si="44"/>
        <v>63520.160216494594</v>
      </c>
      <c r="CU52" s="41"/>
      <c r="CV52" s="46">
        <f t="shared" si="45"/>
        <v>25703.23515195692</v>
      </c>
      <c r="CW52" s="47">
        <f t="shared" si="46"/>
        <v>3.7810162669086392E-2</v>
      </c>
      <c r="CX52" s="47">
        <f t="shared" si="47"/>
        <v>92788.92035445408</v>
      </c>
      <c r="CY52" s="47">
        <f t="shared" si="48"/>
        <v>0.6168040705584078</v>
      </c>
      <c r="CZ52" s="44">
        <f t="shared" si="49"/>
        <v>118492.155506411</v>
      </c>
      <c r="DA52" s="48">
        <f t="shared" si="50"/>
        <v>0.14272173983466188</v>
      </c>
      <c r="DB52" s="46">
        <f t="shared" si="51"/>
        <v>47211.13881362247</v>
      </c>
      <c r="DC52" s="47">
        <f t="shared" si="52"/>
        <v>1.6985045107184696E-2</v>
      </c>
      <c r="DD52" s="44">
        <f t="shared" si="53"/>
        <v>168022.57005773589</v>
      </c>
      <c r="DE52" s="47">
        <f t="shared" si="54"/>
        <v>0.11058081355337006</v>
      </c>
      <c r="DF52" s="44">
        <f t="shared" si="55"/>
        <v>215233.70887135837</v>
      </c>
      <c r="DG52" s="48">
        <f t="shared" si="56"/>
        <v>5.0065691361568493E-2</v>
      </c>
      <c r="DH52" s="174"/>
      <c r="DI52" s="187" t="s">
        <v>43</v>
      </c>
      <c r="DJ52" s="46">
        <f t="shared" si="57"/>
        <v>118492.155506411</v>
      </c>
      <c r="DK52" s="44">
        <f t="shared" si="58"/>
        <v>215233.70887135837</v>
      </c>
      <c r="DL52" s="45">
        <f t="shared" si="59"/>
        <v>333725.86437776935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30495.65</v>
      </c>
      <c r="E53" s="47">
        <v>0.28880644366997499</v>
      </c>
      <c r="F53" s="44">
        <v>1417.87</v>
      </c>
      <c r="G53" s="47">
        <v>6.1384968395532077E-2</v>
      </c>
      <c r="H53" s="44">
        <v>31913.52</v>
      </c>
      <c r="I53" s="48">
        <v>0.24798756702152461</v>
      </c>
      <c r="J53" s="46">
        <v>487566.27</v>
      </c>
      <c r="K53" s="47">
        <v>1.5948496465639341</v>
      </c>
      <c r="L53" s="44">
        <v>2324785.2200000002</v>
      </c>
      <c r="M53" s="47">
        <v>8.8306233286738802</v>
      </c>
      <c r="N53" s="44">
        <v>2812351.49</v>
      </c>
      <c r="O53" s="48">
        <v>4.9428210454904153</v>
      </c>
      <c r="P53" s="137">
        <f t="shared" si="27"/>
        <v>518061.92000000004</v>
      </c>
      <c r="Q53" s="138">
        <f t="shared" si="28"/>
        <v>2326203.0900000003</v>
      </c>
      <c r="R53" s="139">
        <f t="shared" si="29"/>
        <v>2844265.0100000002</v>
      </c>
      <c r="S53" s="39"/>
      <c r="T53" s="43">
        <v>2078156.1519450666</v>
      </c>
      <c r="U53" s="47">
        <v>10.968896446962491</v>
      </c>
      <c r="V53" s="44">
        <v>1499358.8770132742</v>
      </c>
      <c r="W53" s="47">
        <v>32.683572250970556</v>
      </c>
      <c r="X53" s="44">
        <v>3577515.0289583411</v>
      </c>
      <c r="Y53" s="48">
        <v>15.201862157437263</v>
      </c>
      <c r="Z53" s="46">
        <v>2929095.7390206414</v>
      </c>
      <c r="AA53" s="47">
        <v>3.0917528568178274</v>
      </c>
      <c r="AB53" s="44">
        <v>5121466.1730341613</v>
      </c>
      <c r="AC53" s="47">
        <v>14.211136379623294</v>
      </c>
      <c r="AD53" s="44">
        <v>8050561.9120548032</v>
      </c>
      <c r="AE53" s="48">
        <v>6.1559274859836659</v>
      </c>
      <c r="AF53" s="137">
        <f t="shared" si="30"/>
        <v>5007251.8909657076</v>
      </c>
      <c r="AG53" s="138">
        <f t="shared" si="31"/>
        <v>6620825.0500474358</v>
      </c>
      <c r="AH53" s="139">
        <f t="shared" si="32"/>
        <v>11628076.941013142</v>
      </c>
      <c r="AI53" s="41"/>
      <c r="AJ53" s="43">
        <v>384081.21586305881</v>
      </c>
      <c r="AK53" s="47">
        <v>6.0926588810764404</v>
      </c>
      <c r="AL53" s="44">
        <v>456760.09679844731</v>
      </c>
      <c r="AM53" s="47">
        <v>26.301974939447618</v>
      </c>
      <c r="AN53" s="44">
        <v>840841.31266150612</v>
      </c>
      <c r="AO53" s="48">
        <v>10.457444875525534</v>
      </c>
      <c r="AP53" s="46">
        <v>548870.23367763695</v>
      </c>
      <c r="AQ53" s="47">
        <v>3.8806419327029293</v>
      </c>
      <c r="AR53" s="44">
        <v>1163518.5016556759</v>
      </c>
      <c r="AS53" s="47">
        <v>8.4460434647150162</v>
      </c>
      <c r="AT53" s="44">
        <v>1712388.7353333128</v>
      </c>
      <c r="AU53" s="48">
        <v>6.1332633779493078</v>
      </c>
      <c r="AV53" s="137">
        <f t="shared" si="33"/>
        <v>932951.44954069576</v>
      </c>
      <c r="AW53" s="138">
        <f t="shared" si="34"/>
        <v>1620278.5984541234</v>
      </c>
      <c r="AX53" s="139">
        <f t="shared" si="35"/>
        <v>2553230.047994819</v>
      </c>
      <c r="AY53" s="41"/>
      <c r="AZ53" s="43">
        <v>1518973.9309305218</v>
      </c>
      <c r="BA53" s="47">
        <v>13.842074897303727</v>
      </c>
      <c r="BB53" s="44">
        <v>714359.83776679088</v>
      </c>
      <c r="BC53" s="47">
        <v>27.107344050650433</v>
      </c>
      <c r="BD53" s="44">
        <v>2233333.7686973126</v>
      </c>
      <c r="BE53" s="48">
        <v>16.410832386874123</v>
      </c>
      <c r="BF53" s="46">
        <v>2771673.2378173289</v>
      </c>
      <c r="BG53" s="47">
        <v>4.7784668447320824</v>
      </c>
      <c r="BH53" s="44">
        <v>3364348.1987174368</v>
      </c>
      <c r="BI53" s="47">
        <v>12.61931860750793</v>
      </c>
      <c r="BJ53" s="44">
        <v>6136021.4365347661</v>
      </c>
      <c r="BK53" s="48">
        <v>7.2475233618832702</v>
      </c>
      <c r="BL53" s="137">
        <f t="shared" si="36"/>
        <v>4290647.1687478507</v>
      </c>
      <c r="BM53" s="138">
        <f t="shared" si="37"/>
        <v>4078708.0364842275</v>
      </c>
      <c r="BN53" s="139">
        <f t="shared" si="38"/>
        <v>8369355.2052320782</v>
      </c>
      <c r="BO53" s="41"/>
      <c r="BP53" s="43">
        <v>645310.60073595145</v>
      </c>
      <c r="BQ53" s="47">
        <v>7.44028271844246</v>
      </c>
      <c r="BR53" s="44">
        <v>562366.98155573173</v>
      </c>
      <c r="BS53" s="47">
        <v>34.851696923384466</v>
      </c>
      <c r="BT53" s="44">
        <v>1207677.5822916832</v>
      </c>
      <c r="BU53" s="48">
        <v>11.740070598161559</v>
      </c>
      <c r="BV53" s="46">
        <v>1460961.4239474165</v>
      </c>
      <c r="BW53" s="47">
        <v>5.4441371464940715</v>
      </c>
      <c r="BX53" s="44">
        <v>2018882.9421003768</v>
      </c>
      <c r="BY53" s="47">
        <v>11.859597150361722</v>
      </c>
      <c r="BZ53" s="44">
        <v>3479844.3660477931</v>
      </c>
      <c r="CA53" s="48">
        <v>7.9342168510416249</v>
      </c>
      <c r="CB53" s="137">
        <f t="shared" si="39"/>
        <v>2106272.0246833679</v>
      </c>
      <c r="CC53" s="138">
        <f t="shared" si="40"/>
        <v>2581249.9236561088</v>
      </c>
      <c r="CD53" s="139">
        <f t="shared" si="41"/>
        <v>4687521.9483394772</v>
      </c>
      <c r="CE53" s="41"/>
      <c r="CF53" s="43">
        <v>2474156.614685236</v>
      </c>
      <c r="CG53" s="47">
        <v>19.755638182382633</v>
      </c>
      <c r="CH53" s="44">
        <v>974742.50737431506</v>
      </c>
      <c r="CI53" s="47">
        <v>45.112348191526593</v>
      </c>
      <c r="CJ53" s="44">
        <v>3448899.1220595511</v>
      </c>
      <c r="CK53" s="48">
        <v>23.486663638935958</v>
      </c>
      <c r="CL53" s="46">
        <v>2905782.3651189334</v>
      </c>
      <c r="CM53" s="47">
        <v>5.4147602682592897</v>
      </c>
      <c r="CN53" s="44">
        <v>3598904.786509864</v>
      </c>
      <c r="CO53" s="47">
        <v>11.204106890162802</v>
      </c>
      <c r="CP53" s="44">
        <v>6504687.1516287979</v>
      </c>
      <c r="CQ53" s="48">
        <v>7.5825107205058178</v>
      </c>
      <c r="CR53" s="137">
        <f t="shared" si="42"/>
        <v>5379938.9798041694</v>
      </c>
      <c r="CS53" s="138">
        <f t="shared" si="43"/>
        <v>4573647.2938841786</v>
      </c>
      <c r="CT53" s="139">
        <f t="shared" si="44"/>
        <v>9953586.273688348</v>
      </c>
      <c r="CU53" s="41"/>
      <c r="CV53" s="46">
        <f t="shared" si="45"/>
        <v>7131174.1641598344</v>
      </c>
      <c r="CW53" s="47">
        <f t="shared" si="46"/>
        <v>10.490152448686644</v>
      </c>
      <c r="CX53" s="47">
        <f t="shared" si="47"/>
        <v>4209006.1705085598</v>
      </c>
      <c r="CY53" s="47">
        <f t="shared" si="48"/>
        <v>27.978902319995743</v>
      </c>
      <c r="CZ53" s="44">
        <f t="shared" si="49"/>
        <v>11340180.334668394</v>
      </c>
      <c r="DA53" s="48">
        <f t="shared" si="50"/>
        <v>13.659049921791011</v>
      </c>
      <c r="DB53" s="46">
        <f t="shared" si="51"/>
        <v>11103949.269581957</v>
      </c>
      <c r="DC53" s="47">
        <f t="shared" si="52"/>
        <v>3.994842826314549</v>
      </c>
      <c r="DD53" s="44">
        <f t="shared" si="53"/>
        <v>17591905.822017513</v>
      </c>
      <c r="DE53" s="47">
        <f t="shared" si="54"/>
        <v>11.577773492480866</v>
      </c>
      <c r="DF53" s="44">
        <f t="shared" si="55"/>
        <v>28695855.091599472</v>
      </c>
      <c r="DG53" s="48">
        <f t="shared" si="56"/>
        <v>6.6749666300225847</v>
      </c>
      <c r="DH53" s="174"/>
      <c r="DI53" s="187" t="s">
        <v>44</v>
      </c>
      <c r="DJ53" s="46">
        <f t="shared" si="57"/>
        <v>11340180.334668394</v>
      </c>
      <c r="DK53" s="44">
        <f t="shared" si="58"/>
        <v>28695855.091599472</v>
      </c>
      <c r="DL53" s="45">
        <f t="shared" si="59"/>
        <v>40036035.426267862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51525.18</v>
      </c>
      <c r="E54" s="47">
        <v>0.48796480793999547</v>
      </c>
      <c r="F54" s="44">
        <v>4145.92</v>
      </c>
      <c r="G54" s="47">
        <v>0.17949259676162438</v>
      </c>
      <c r="H54" s="44">
        <v>55671.1</v>
      </c>
      <c r="I54" s="48">
        <v>0.43259849250135984</v>
      </c>
      <c r="J54" s="46">
        <v>2292420.52</v>
      </c>
      <c r="K54" s="47">
        <v>7.4986033305747553</v>
      </c>
      <c r="L54" s="44">
        <v>8874369.8399999999</v>
      </c>
      <c r="M54" s="47">
        <v>33.709013917588429</v>
      </c>
      <c r="N54" s="44">
        <v>11166790.359999999</v>
      </c>
      <c r="O54" s="48">
        <v>19.626083936609035</v>
      </c>
      <c r="P54" s="137">
        <f t="shared" si="27"/>
        <v>2343945.7000000002</v>
      </c>
      <c r="Q54" s="138">
        <f t="shared" si="28"/>
        <v>8878515.7599999998</v>
      </c>
      <c r="R54" s="139">
        <f t="shared" si="29"/>
        <v>11222461.460000001</v>
      </c>
      <c r="S54" s="39"/>
      <c r="T54" s="43">
        <v>6760973.8833162356</v>
      </c>
      <c r="U54" s="47">
        <v>35.685683357962596</v>
      </c>
      <c r="V54" s="44">
        <v>4638844.2239488028</v>
      </c>
      <c r="W54" s="47">
        <v>101.11922014057336</v>
      </c>
      <c r="X54" s="44">
        <v>11399818.107265038</v>
      </c>
      <c r="Y54" s="48">
        <v>48.4410162036299</v>
      </c>
      <c r="Z54" s="46">
        <v>15968818.268296158</v>
      </c>
      <c r="AA54" s="47">
        <v>16.855590905853088</v>
      </c>
      <c r="AB54" s="44">
        <v>13775179.911403557</v>
      </c>
      <c r="AC54" s="47">
        <v>38.223616784883781</v>
      </c>
      <c r="AD54" s="44">
        <v>29743998.179699715</v>
      </c>
      <c r="AE54" s="48">
        <v>22.743989542306021</v>
      </c>
      <c r="AF54" s="137">
        <f t="shared" si="30"/>
        <v>22729792.151612394</v>
      </c>
      <c r="AG54" s="138">
        <f t="shared" si="31"/>
        <v>18414024.135352358</v>
      </c>
      <c r="AH54" s="139">
        <f t="shared" si="32"/>
        <v>41143816.286964752</v>
      </c>
      <c r="AI54" s="41"/>
      <c r="AJ54" s="43">
        <v>2453449.545855307</v>
      </c>
      <c r="AK54" s="47">
        <v>38.918933151258045</v>
      </c>
      <c r="AL54" s="44">
        <v>1360101.4054814917</v>
      </c>
      <c r="AM54" s="47">
        <v>78.319786103967047</v>
      </c>
      <c r="AN54" s="44">
        <v>3813550.9513367987</v>
      </c>
      <c r="AO54" s="48">
        <v>47.428686308693365</v>
      </c>
      <c r="AP54" s="46">
        <v>3702790.1089626211</v>
      </c>
      <c r="AQ54" s="47">
        <v>26.179598898192996</v>
      </c>
      <c r="AR54" s="44">
        <v>3683776.1742470302</v>
      </c>
      <c r="AS54" s="47">
        <v>26.740729638332379</v>
      </c>
      <c r="AT54" s="44">
        <v>7386566.2832096517</v>
      </c>
      <c r="AU54" s="48">
        <v>26.456467237146715</v>
      </c>
      <c r="AV54" s="137">
        <f t="shared" si="33"/>
        <v>6156239.6548179276</v>
      </c>
      <c r="AW54" s="138">
        <f t="shared" si="34"/>
        <v>5043877.5797285214</v>
      </c>
      <c r="AX54" s="139">
        <f t="shared" si="35"/>
        <v>11200117.234546449</v>
      </c>
      <c r="AY54" s="41"/>
      <c r="AZ54" s="43">
        <v>5181542.6154865725</v>
      </c>
      <c r="BA54" s="47">
        <v>47.218256684101597</v>
      </c>
      <c r="BB54" s="44">
        <v>1957678.2639453053</v>
      </c>
      <c r="BC54" s="47">
        <v>74.286732590039279</v>
      </c>
      <c r="BD54" s="44">
        <v>7139220.8794318773</v>
      </c>
      <c r="BE54" s="48">
        <v>52.459940769877633</v>
      </c>
      <c r="BF54" s="46">
        <v>14807072.013292842</v>
      </c>
      <c r="BG54" s="47">
        <v>25.527938040343912</v>
      </c>
      <c r="BH54" s="44">
        <v>9127703.5688195508</v>
      </c>
      <c r="BI54" s="47">
        <v>34.237062481740828</v>
      </c>
      <c r="BJ54" s="44">
        <v>23934775.582112394</v>
      </c>
      <c r="BK54" s="48">
        <v>28.270410556250663</v>
      </c>
      <c r="BL54" s="137">
        <f t="shared" si="36"/>
        <v>19988614.628779415</v>
      </c>
      <c r="BM54" s="138">
        <f t="shared" si="37"/>
        <v>11085381.832764857</v>
      </c>
      <c r="BN54" s="139">
        <f t="shared" si="38"/>
        <v>31073996.461544272</v>
      </c>
      <c r="BO54" s="41"/>
      <c r="BP54" s="43">
        <v>2101911.1429156815</v>
      </c>
      <c r="BQ54" s="47">
        <v>24.234551756164755</v>
      </c>
      <c r="BR54" s="44">
        <v>1525294.9059029114</v>
      </c>
      <c r="BS54" s="47">
        <v>94.527448308311321</v>
      </c>
      <c r="BT54" s="44">
        <v>3627206.0488185929</v>
      </c>
      <c r="BU54" s="48">
        <v>35.260781281045546</v>
      </c>
      <c r="BV54" s="46">
        <v>7164928.885109337</v>
      </c>
      <c r="BW54" s="47">
        <v>26.699442473996523</v>
      </c>
      <c r="BX54" s="44">
        <v>5259181.021139089</v>
      </c>
      <c r="BY54" s="47">
        <v>30.894197454879748</v>
      </c>
      <c r="BZ54" s="44">
        <v>12424109.906248426</v>
      </c>
      <c r="CA54" s="48">
        <v>28.32758359515541</v>
      </c>
      <c r="CB54" s="137">
        <f t="shared" si="39"/>
        <v>9266840.0280250181</v>
      </c>
      <c r="CC54" s="138">
        <f t="shared" si="40"/>
        <v>6784475.927042</v>
      </c>
      <c r="CD54" s="139">
        <f t="shared" si="41"/>
        <v>16051315.955067018</v>
      </c>
      <c r="CE54" s="41"/>
      <c r="CF54" s="43">
        <v>5163730.1249207482</v>
      </c>
      <c r="CG54" s="47">
        <v>41.231336534604097</v>
      </c>
      <c r="CH54" s="44">
        <v>1758954.6829746028</v>
      </c>
      <c r="CI54" s="47">
        <v>81.406705372083252</v>
      </c>
      <c r="CJ54" s="44">
        <v>6922684.8078953512</v>
      </c>
      <c r="CK54" s="48">
        <v>47.142802328273696</v>
      </c>
      <c r="CL54" s="46">
        <v>10890337.392027883</v>
      </c>
      <c r="CM54" s="47">
        <v>20.293524706513075</v>
      </c>
      <c r="CN54" s="44">
        <v>6893805.8562319828</v>
      </c>
      <c r="CO54" s="47">
        <v>21.461789704127739</v>
      </c>
      <c r="CP54" s="44">
        <v>17784143.248259865</v>
      </c>
      <c r="CQ54" s="48">
        <v>20.730967330408046</v>
      </c>
      <c r="CR54" s="137">
        <f t="shared" si="42"/>
        <v>16054067.516948631</v>
      </c>
      <c r="CS54" s="138">
        <f t="shared" si="43"/>
        <v>8652760.5392065849</v>
      </c>
      <c r="CT54" s="139">
        <f t="shared" si="44"/>
        <v>24706828.056155216</v>
      </c>
      <c r="CU54" s="41"/>
      <c r="CV54" s="46">
        <f t="shared" si="45"/>
        <v>21713132.492494546</v>
      </c>
      <c r="CW54" s="47">
        <f t="shared" si="46"/>
        <v>31.940612407078209</v>
      </c>
      <c r="CX54" s="47">
        <f t="shared" si="47"/>
        <v>11245019.402253114</v>
      </c>
      <c r="CY54" s="47">
        <f t="shared" si="48"/>
        <v>74.750020954253429</v>
      </c>
      <c r="CZ54" s="44">
        <f t="shared" si="49"/>
        <v>32958151.89474766</v>
      </c>
      <c r="DA54" s="48">
        <f t="shared" si="50"/>
        <v>39.697520566236498</v>
      </c>
      <c r="DB54" s="46">
        <f t="shared" si="51"/>
        <v>54826367.187688842</v>
      </c>
      <c r="DC54" s="47">
        <f t="shared" si="52"/>
        <v>19.724758672359457</v>
      </c>
      <c r="DD54" s="44">
        <f t="shared" si="53"/>
        <v>47614016.3718412</v>
      </c>
      <c r="DE54" s="47">
        <f t="shared" si="54"/>
        <v>31.336246464581841</v>
      </c>
      <c r="DF54" s="44">
        <f t="shared" si="55"/>
        <v>102440383.55953005</v>
      </c>
      <c r="DG54" s="48">
        <f t="shared" si="56"/>
        <v>23.828742501099097</v>
      </c>
      <c r="DH54" s="174"/>
      <c r="DI54" s="187" t="s">
        <v>45</v>
      </c>
      <c r="DJ54" s="46">
        <f t="shared" si="57"/>
        <v>32958151.89474766</v>
      </c>
      <c r="DK54" s="44">
        <f t="shared" si="58"/>
        <v>102440383.55953005</v>
      </c>
      <c r="DL54" s="45">
        <f t="shared" si="59"/>
        <v>135398535.45427769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0</v>
      </c>
      <c r="E55" s="47">
        <v>0</v>
      </c>
      <c r="F55" s="44">
        <v>0</v>
      </c>
      <c r="G55" s="47">
        <v>0</v>
      </c>
      <c r="H55" s="44">
        <v>0</v>
      </c>
      <c r="I55" s="48">
        <v>0</v>
      </c>
      <c r="J55" s="46">
        <v>438071.13000000006</v>
      </c>
      <c r="K55" s="47">
        <v>1.432948975019054</v>
      </c>
      <c r="L55" s="44">
        <v>0</v>
      </c>
      <c r="M55" s="47">
        <v>0</v>
      </c>
      <c r="N55" s="44">
        <v>438071.13000000006</v>
      </c>
      <c r="O55" s="48">
        <v>0.76992765964177823</v>
      </c>
      <c r="P55" s="137">
        <f t="shared" ref="P55" si="60">+D55+J55</f>
        <v>438071.13000000006</v>
      </c>
      <c r="Q55" s="138">
        <f t="shared" ref="Q55" si="61">+F55+L55</f>
        <v>0</v>
      </c>
      <c r="R55" s="139">
        <f t="shared" ref="R55" si="62">+P55+Q55</f>
        <v>438071.13000000006</v>
      </c>
      <c r="S55" s="39"/>
      <c r="T55" s="43">
        <v>23368370.044475503</v>
      </c>
      <c r="U55" s="47">
        <v>123.34262317691692</v>
      </c>
      <c r="V55" s="44">
        <v>217504.64417859164</v>
      </c>
      <c r="W55" s="47">
        <v>4.7412456496695725</v>
      </c>
      <c r="X55" s="44">
        <v>23585874.688654095</v>
      </c>
      <c r="Y55" s="48">
        <v>100.22297963173233</v>
      </c>
      <c r="Z55" s="46">
        <v>1376415.2204029206</v>
      </c>
      <c r="AA55" s="47">
        <v>1.4528496399612838</v>
      </c>
      <c r="AB55" s="44">
        <v>17124.05960289609</v>
      </c>
      <c r="AC55" s="47">
        <v>4.7516148338705627E-2</v>
      </c>
      <c r="AD55" s="44">
        <v>1393539.2800058166</v>
      </c>
      <c r="AE55" s="48">
        <v>1.0655811172311245</v>
      </c>
      <c r="AF55" s="137">
        <f t="shared" ref="AF55" si="63">+T55+Z55</f>
        <v>24744785.264878422</v>
      </c>
      <c r="AG55" s="138">
        <f t="shared" ref="AG55" si="64">+V55+AB55</f>
        <v>234628.70378148774</v>
      </c>
      <c r="AH55" s="139">
        <f t="shared" ref="AH55" si="65">+AF55+AG55</f>
        <v>24979413.968659911</v>
      </c>
      <c r="AI55" s="41"/>
      <c r="AJ55" s="43">
        <v>0</v>
      </c>
      <c r="AK55" s="47">
        <v>0</v>
      </c>
      <c r="AL55" s="44">
        <v>0</v>
      </c>
      <c r="AM55" s="47">
        <v>0</v>
      </c>
      <c r="AN55" s="44">
        <v>0</v>
      </c>
      <c r="AO55" s="48">
        <v>0</v>
      </c>
      <c r="AP55" s="46">
        <v>0</v>
      </c>
      <c r="AQ55" s="47">
        <v>0</v>
      </c>
      <c r="AR55" s="44">
        <v>0</v>
      </c>
      <c r="AS55" s="47">
        <v>0</v>
      </c>
      <c r="AT55" s="44">
        <v>0</v>
      </c>
      <c r="AU55" s="48">
        <v>0</v>
      </c>
      <c r="AV55" s="137">
        <f t="shared" ref="AV55" si="66">+AJ55+AP55</f>
        <v>0</v>
      </c>
      <c r="AW55" s="138">
        <f t="shared" ref="AW55" si="67">+AL55+AR55</f>
        <v>0</v>
      </c>
      <c r="AX55" s="139">
        <f t="shared" ref="AX55" si="68">+AV55+AW55</f>
        <v>0</v>
      </c>
      <c r="AY55" s="41"/>
      <c r="AZ55" s="43">
        <v>8107670.3574839188</v>
      </c>
      <c r="BA55" s="47">
        <v>73.883414353392865</v>
      </c>
      <c r="BB55" s="44">
        <v>103057.87781429054</v>
      </c>
      <c r="BC55" s="47">
        <v>3.9106696700296184</v>
      </c>
      <c r="BD55" s="44">
        <v>8210728.2352982089</v>
      </c>
      <c r="BE55" s="48">
        <v>60.333518765647547</v>
      </c>
      <c r="BF55" s="46">
        <v>990203.45595474076</v>
      </c>
      <c r="BG55" s="47">
        <v>1.70714726370306</v>
      </c>
      <c r="BH55" s="44">
        <v>8306.3091277436379</v>
      </c>
      <c r="BI55" s="47">
        <v>3.1156097747375829E-2</v>
      </c>
      <c r="BJ55" s="44">
        <v>998509.76508248434</v>
      </c>
      <c r="BK55" s="48">
        <v>1.1793835670806785</v>
      </c>
      <c r="BL55" s="137">
        <f t="shared" ref="BL55" si="69">+AZ55+BF55</f>
        <v>9097873.8134386595</v>
      </c>
      <c r="BM55" s="138">
        <f t="shared" ref="BM55" si="70">+BB55+BH55</f>
        <v>111364.18694203417</v>
      </c>
      <c r="BN55" s="139">
        <f t="shared" ref="BN55" si="71">+BL55+BM55</f>
        <v>9209238.000380693</v>
      </c>
      <c r="BO55" s="41"/>
      <c r="BP55" s="43">
        <v>2012403.0980823254</v>
      </c>
      <c r="BQ55" s="47">
        <v>23.202544598099035</v>
      </c>
      <c r="BR55" s="44">
        <v>7690.9559307291138</v>
      </c>
      <c r="BS55" s="47">
        <v>0.47663336209278095</v>
      </c>
      <c r="BT55" s="44">
        <v>2020094.0540130546</v>
      </c>
      <c r="BU55" s="48">
        <v>19.637730431359167</v>
      </c>
      <c r="BV55" s="46">
        <v>779194.37769045343</v>
      </c>
      <c r="BW55" s="47">
        <v>2.9035955271578819</v>
      </c>
      <c r="BX55" s="44">
        <v>12820.094992492011</v>
      </c>
      <c r="BY55" s="47">
        <v>7.5309548101955046E-2</v>
      </c>
      <c r="BZ55" s="44">
        <v>792014.47268294543</v>
      </c>
      <c r="CA55" s="48">
        <v>1.8058320759232385</v>
      </c>
      <c r="CB55" s="137">
        <f t="shared" ref="CB55" si="72">+BP55+BV55</f>
        <v>2791597.475772779</v>
      </c>
      <c r="CC55" s="138">
        <f t="shared" ref="CC55" si="73">+BR55+BX55</f>
        <v>20511.050923221126</v>
      </c>
      <c r="CD55" s="139">
        <f t="shared" ref="CD55" si="74">+CB55+CC55</f>
        <v>2812108.5266960002</v>
      </c>
      <c r="CE55" s="41"/>
      <c r="CF55" s="43">
        <v>2190051.9817218608</v>
      </c>
      <c r="CG55" s="47">
        <v>17.487120376577881</v>
      </c>
      <c r="CH55" s="44">
        <v>27175.391050071568</v>
      </c>
      <c r="CI55" s="47">
        <v>1.2577123640520003</v>
      </c>
      <c r="CJ55" s="44">
        <v>2217227.3727719323</v>
      </c>
      <c r="CK55" s="48">
        <v>15.099100226578585</v>
      </c>
      <c r="CL55" s="46">
        <v>858545.45682180708</v>
      </c>
      <c r="CM55" s="47">
        <v>1.599850657742899</v>
      </c>
      <c r="CN55" s="44">
        <v>13610.257407242958</v>
      </c>
      <c r="CO55" s="47">
        <v>4.2371440157288026E-2</v>
      </c>
      <c r="CP55" s="44">
        <v>872155.71422905009</v>
      </c>
      <c r="CQ55" s="48">
        <v>1.0166715014781653</v>
      </c>
      <c r="CR55" s="137">
        <f t="shared" ref="CR55" si="75">+CF55+CL55</f>
        <v>3048597.438543668</v>
      </c>
      <c r="CS55" s="138">
        <f t="shared" ref="CS55" si="76">+CH55+CN55</f>
        <v>40785.648457314528</v>
      </c>
      <c r="CT55" s="139">
        <f t="shared" ref="CT55" si="77">+CR55+CS55</f>
        <v>3089383.0870009824</v>
      </c>
      <c r="CU55" s="41"/>
      <c r="CV55" s="46">
        <f t="shared" ref="CV55" si="78">+D55+T55+AJ55+AZ55+BP55+CF55</f>
        <v>35678495.481763609</v>
      </c>
      <c r="CW55" s="47">
        <f t="shared" si="46"/>
        <v>52.484043739180386</v>
      </c>
      <c r="CX55" s="47">
        <f t="shared" ref="CX55" si="79">+F55+V55+AL55+BB55+BR55+CH55</f>
        <v>355428.86897368287</v>
      </c>
      <c r="CY55" s="47">
        <f t="shared" si="48"/>
        <v>2.3626740384463911</v>
      </c>
      <c r="CZ55" s="44">
        <f t="shared" ref="CZ55" si="80">+CV55+CX55</f>
        <v>36033924.350737289</v>
      </c>
      <c r="DA55" s="48">
        <f t="shared" si="50"/>
        <v>43.402234978581035</v>
      </c>
      <c r="DB55" s="46">
        <f t="shared" ref="DB55" si="81">+J55+Z55+AP55+BF55+BV55+CL55</f>
        <v>4442429.640869922</v>
      </c>
      <c r="DC55" s="47">
        <f t="shared" si="52"/>
        <v>1.5982429090208243</v>
      </c>
      <c r="DD55" s="44">
        <f t="shared" ref="DD55" si="82">+L55+AB55+AR55+BH55+BX55+CN55</f>
        <v>51860.721130374695</v>
      </c>
      <c r="DE55" s="47">
        <f t="shared" si="54"/>
        <v>3.4131133288168913E-2</v>
      </c>
      <c r="DF55" s="44">
        <f t="shared" ref="DF55" si="83">+DB55+DD55</f>
        <v>4494290.3620002968</v>
      </c>
      <c r="DG55" s="48">
        <f t="shared" si="56"/>
        <v>1.045420605039443</v>
      </c>
      <c r="DH55" s="174"/>
      <c r="DI55" s="187" t="s">
        <v>180</v>
      </c>
      <c r="DJ55" s="46">
        <f t="shared" ref="DJ55" si="84">+CZ55</f>
        <v>36033924.350737289</v>
      </c>
      <c r="DK55" s="44">
        <f t="shared" ref="DK55" si="85">+DF55</f>
        <v>4494290.3620002968</v>
      </c>
      <c r="DL55" s="45">
        <f t="shared" ref="DL55" si="86">+DJ55+DK55</f>
        <v>40528214.712737583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150200.64000000001</v>
      </c>
      <c r="E56" s="47">
        <v>1.4224623077505874</v>
      </c>
      <c r="F56" s="44">
        <v>10201.380000000001</v>
      </c>
      <c r="G56" s="47">
        <v>0.44165642046930476</v>
      </c>
      <c r="H56" s="44">
        <v>160402.02000000002</v>
      </c>
      <c r="I56" s="48">
        <v>1.2464217887947784</v>
      </c>
      <c r="J56" s="46">
        <v>1538357.94</v>
      </c>
      <c r="K56" s="47">
        <v>5.0320331160271232</v>
      </c>
      <c r="L56" s="44">
        <v>6354780.9200000009</v>
      </c>
      <c r="M56" s="47">
        <v>24.138434879056767</v>
      </c>
      <c r="N56" s="44">
        <v>7893138.8600000013</v>
      </c>
      <c r="O56" s="48">
        <v>13.872509539049911</v>
      </c>
      <c r="P56" s="137">
        <f t="shared" si="27"/>
        <v>1688558.58</v>
      </c>
      <c r="Q56" s="138">
        <f t="shared" si="28"/>
        <v>6364982.3000000007</v>
      </c>
      <c r="R56" s="139">
        <f t="shared" si="29"/>
        <v>8053540.8800000008</v>
      </c>
      <c r="S56" s="39"/>
      <c r="T56" s="43">
        <v>8220615.988328713</v>
      </c>
      <c r="U56" s="47">
        <v>43.389947103746529</v>
      </c>
      <c r="V56" s="44">
        <v>4865087.1675772425</v>
      </c>
      <c r="W56" s="47">
        <v>106.05094643220147</v>
      </c>
      <c r="X56" s="44">
        <v>13085703.155905955</v>
      </c>
      <c r="Y56" s="48">
        <v>55.604813396729561</v>
      </c>
      <c r="Z56" s="46">
        <v>9160047.5513964687</v>
      </c>
      <c r="AA56" s="47">
        <v>9.6687188501002428</v>
      </c>
      <c r="AB56" s="44">
        <v>8847055.5835628193</v>
      </c>
      <c r="AC56" s="47">
        <v>24.548968832031441</v>
      </c>
      <c r="AD56" s="44">
        <v>18007103.134959288</v>
      </c>
      <c r="AE56" s="48">
        <v>13.769277516573419</v>
      </c>
      <c r="AF56" s="137">
        <f t="shared" si="30"/>
        <v>17380663.539725181</v>
      </c>
      <c r="AG56" s="138">
        <f t="shared" si="31"/>
        <v>13712142.751140062</v>
      </c>
      <c r="AH56" s="139">
        <f t="shared" si="32"/>
        <v>31092806.290865242</v>
      </c>
      <c r="AI56" s="41"/>
      <c r="AJ56" s="43">
        <v>950078.91181083536</v>
      </c>
      <c r="AK56" s="47">
        <v>15.07104872796376</v>
      </c>
      <c r="AL56" s="44">
        <v>549042.88563018036</v>
      </c>
      <c r="AM56" s="47">
        <v>31.615967155947274</v>
      </c>
      <c r="AN56" s="44">
        <v>1499121.7974410157</v>
      </c>
      <c r="AO56" s="48">
        <v>18.64440212721707</v>
      </c>
      <c r="AP56" s="46">
        <v>851896.26560751931</v>
      </c>
      <c r="AQ56" s="47">
        <v>6.0231074082461529</v>
      </c>
      <c r="AR56" s="44">
        <v>1032593.2078473964</v>
      </c>
      <c r="AS56" s="47">
        <v>7.4956497059894192</v>
      </c>
      <c r="AT56" s="44">
        <v>1884489.4734549157</v>
      </c>
      <c r="AU56" s="48">
        <v>6.7496766564644881</v>
      </c>
      <c r="AV56" s="137">
        <f t="shared" si="33"/>
        <v>1801975.1774183547</v>
      </c>
      <c r="AW56" s="138">
        <f t="shared" si="34"/>
        <v>1581636.0934775767</v>
      </c>
      <c r="AX56" s="139">
        <f t="shared" si="35"/>
        <v>3383611.2708959314</v>
      </c>
      <c r="AY56" s="41"/>
      <c r="AZ56" s="43">
        <v>16748517.095006408</v>
      </c>
      <c r="BA56" s="47">
        <v>152.62554763255821</v>
      </c>
      <c r="BB56" s="44">
        <v>2608827.8298116256</v>
      </c>
      <c r="BC56" s="47">
        <v>98.995477927052917</v>
      </c>
      <c r="BD56" s="44">
        <v>19357344.924818035</v>
      </c>
      <c r="BE56" s="48">
        <v>142.24033481631898</v>
      </c>
      <c r="BF56" s="46">
        <v>6733220.4321134388</v>
      </c>
      <c r="BG56" s="47">
        <v>11.60832025728395</v>
      </c>
      <c r="BH56" s="44">
        <v>6794276.1729952591</v>
      </c>
      <c r="BI56" s="47">
        <v>25.484620101781523</v>
      </c>
      <c r="BJ56" s="44">
        <v>13527496.605108697</v>
      </c>
      <c r="BK56" s="48">
        <v>15.977918051193955</v>
      </c>
      <c r="BL56" s="137">
        <f t="shared" si="36"/>
        <v>23481737.527119845</v>
      </c>
      <c r="BM56" s="138">
        <f t="shared" si="37"/>
        <v>9403104.0028068852</v>
      </c>
      <c r="BN56" s="139">
        <f t="shared" si="38"/>
        <v>32884841.529926732</v>
      </c>
      <c r="BO56" s="41"/>
      <c r="BP56" s="43">
        <v>1548668.0107405758</v>
      </c>
      <c r="BQ56" s="47">
        <v>17.855785762355023</v>
      </c>
      <c r="BR56" s="44">
        <v>944795.2712680127</v>
      </c>
      <c r="BS56" s="47">
        <v>58.552012349281895</v>
      </c>
      <c r="BT56" s="44">
        <v>2493463.2820085883</v>
      </c>
      <c r="BU56" s="48">
        <v>24.239445522500567</v>
      </c>
      <c r="BV56" s="46">
        <v>3302093.4026471106</v>
      </c>
      <c r="BW56" s="47">
        <v>12.304944579557343</v>
      </c>
      <c r="BX56" s="44">
        <v>3083120.9213323435</v>
      </c>
      <c r="BY56" s="47">
        <v>18.111288837188916</v>
      </c>
      <c r="BZ56" s="44">
        <v>6385214.3239794541</v>
      </c>
      <c r="CA56" s="48">
        <v>14.558603706857372</v>
      </c>
      <c r="CB56" s="137">
        <f t="shared" si="39"/>
        <v>4850761.413387686</v>
      </c>
      <c r="CC56" s="138">
        <f t="shared" si="40"/>
        <v>4027916.1926003564</v>
      </c>
      <c r="CD56" s="139">
        <f t="shared" si="41"/>
        <v>8878677.6059880424</v>
      </c>
      <c r="CE56" s="41"/>
      <c r="CF56" s="43">
        <v>2778939.1445395551</v>
      </c>
      <c r="CG56" s="47">
        <v>22.189264796144581</v>
      </c>
      <c r="CH56" s="44">
        <v>481468.3249743277</v>
      </c>
      <c r="CI56" s="47">
        <v>22.28297889454009</v>
      </c>
      <c r="CJ56" s="44">
        <v>3260407.4695138829</v>
      </c>
      <c r="CK56" s="48">
        <v>22.203054033258763</v>
      </c>
      <c r="CL56" s="46">
        <v>2161461.0447003995</v>
      </c>
      <c r="CM56" s="47">
        <v>4.0277597960282563</v>
      </c>
      <c r="CN56" s="44">
        <v>2398439.2903084168</v>
      </c>
      <c r="CO56" s="47">
        <v>7.4668188719274031</v>
      </c>
      <c r="CP56" s="44">
        <v>4559900.3350088168</v>
      </c>
      <c r="CQ56" s="48">
        <v>5.3154736528696223</v>
      </c>
      <c r="CR56" s="137">
        <f t="shared" si="42"/>
        <v>4940400.1892399546</v>
      </c>
      <c r="CS56" s="138">
        <f t="shared" si="43"/>
        <v>2879907.6152827446</v>
      </c>
      <c r="CT56" s="139">
        <f t="shared" si="44"/>
        <v>7820307.8045226987</v>
      </c>
      <c r="CU56" s="41"/>
      <c r="CV56" s="46">
        <f t="shared" si="45"/>
        <v>30397019.790426083</v>
      </c>
      <c r="CW56" s="47">
        <f t="shared" si="46"/>
        <v>44.714848389189839</v>
      </c>
      <c r="CX56" s="47">
        <f t="shared" si="47"/>
        <v>9459422.859261388</v>
      </c>
      <c r="CY56" s="47">
        <f t="shared" si="48"/>
        <v>62.880465711180165</v>
      </c>
      <c r="CZ56" s="44">
        <f t="shared" si="49"/>
        <v>39856442.649687469</v>
      </c>
      <c r="DA56" s="48">
        <f t="shared" si="50"/>
        <v>48.006391767225871</v>
      </c>
      <c r="DB56" s="46">
        <f t="shared" si="51"/>
        <v>23747076.636464935</v>
      </c>
      <c r="DC56" s="47">
        <f t="shared" si="52"/>
        <v>8.5434322909776128</v>
      </c>
      <c r="DD56" s="44">
        <f t="shared" si="53"/>
        <v>28510266.096046235</v>
      </c>
      <c r="DE56" s="47">
        <f t="shared" si="54"/>
        <v>18.763481706300112</v>
      </c>
      <c r="DF56" s="44">
        <f t="shared" si="55"/>
        <v>52257342.73251117</v>
      </c>
      <c r="DG56" s="48">
        <f t="shared" si="56"/>
        <v>12.155623793043162</v>
      </c>
      <c r="DH56" s="174"/>
      <c r="DI56" s="187" t="s">
        <v>46</v>
      </c>
      <c r="DJ56" s="46">
        <f t="shared" si="57"/>
        <v>39856442.649687469</v>
      </c>
      <c r="DK56" s="44">
        <f t="shared" si="58"/>
        <v>52257342.73251117</v>
      </c>
      <c r="DL56" s="45">
        <f t="shared" si="59"/>
        <v>92113785.382198632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2012.1</v>
      </c>
      <c r="E57" s="47">
        <v>1.9055420865217061E-2</v>
      </c>
      <c r="F57" s="44">
        <v>93.22</v>
      </c>
      <c r="G57" s="47">
        <v>4.0358472595029872E-3</v>
      </c>
      <c r="H57" s="44">
        <v>2105.3199999999997</v>
      </c>
      <c r="I57" s="48">
        <v>1.6359623902401116E-2</v>
      </c>
      <c r="J57" s="46">
        <v>97649.73000000001</v>
      </c>
      <c r="K57" s="47">
        <v>0.3194163480126786</v>
      </c>
      <c r="L57" s="44">
        <v>416502.9</v>
      </c>
      <c r="M57" s="47">
        <v>1.5820731281147442</v>
      </c>
      <c r="N57" s="44">
        <v>514152.63</v>
      </c>
      <c r="O57" s="48">
        <v>0.90364396100369615</v>
      </c>
      <c r="P57" s="137">
        <f t="shared" si="27"/>
        <v>99661.830000000016</v>
      </c>
      <c r="Q57" s="138">
        <f t="shared" si="28"/>
        <v>416596.12</v>
      </c>
      <c r="R57" s="139">
        <f t="shared" si="29"/>
        <v>516257.95</v>
      </c>
      <c r="S57" s="39"/>
      <c r="T57" s="43">
        <v>414582.82761326141</v>
      </c>
      <c r="U57" s="47">
        <v>2.1882456236613801</v>
      </c>
      <c r="V57" s="44">
        <v>268593.70122855343</v>
      </c>
      <c r="W57" s="47">
        <v>5.8549035690147884</v>
      </c>
      <c r="X57" s="44">
        <v>683176.52884181484</v>
      </c>
      <c r="Y57" s="48">
        <v>2.9030081876898994</v>
      </c>
      <c r="Z57" s="46">
        <v>320255.93841753062</v>
      </c>
      <c r="AA57" s="47">
        <v>0.33804023519092519</v>
      </c>
      <c r="AB57" s="44">
        <v>474126.02901434869</v>
      </c>
      <c r="AC57" s="47">
        <v>1.315613426274054</v>
      </c>
      <c r="AD57" s="44">
        <v>794381.96743187937</v>
      </c>
      <c r="AE57" s="48">
        <v>0.60743061678231813</v>
      </c>
      <c r="AF57" s="137">
        <f t="shared" si="30"/>
        <v>734838.76603079203</v>
      </c>
      <c r="AG57" s="138">
        <f t="shared" si="31"/>
        <v>742719.73024290218</v>
      </c>
      <c r="AH57" s="139">
        <f t="shared" si="32"/>
        <v>1477558.4962736941</v>
      </c>
      <c r="AI57" s="41"/>
      <c r="AJ57" s="43">
        <v>197570.93793495273</v>
      </c>
      <c r="AK57" s="47">
        <v>3.134056756582372</v>
      </c>
      <c r="AL57" s="44">
        <v>141721.22413311171</v>
      </c>
      <c r="AM57" s="47">
        <v>8.1608444162796108</v>
      </c>
      <c r="AN57" s="44">
        <v>339292.16206806444</v>
      </c>
      <c r="AO57" s="48">
        <v>4.2197368612798103</v>
      </c>
      <c r="AP57" s="46">
        <v>109004.79412821302</v>
      </c>
      <c r="AQ57" s="47">
        <v>0.77068958927737252</v>
      </c>
      <c r="AR57" s="44">
        <v>286123.46606439992</v>
      </c>
      <c r="AS57" s="47">
        <v>2.0769856493180114</v>
      </c>
      <c r="AT57" s="44">
        <v>395128.26019261294</v>
      </c>
      <c r="AU57" s="48">
        <v>1.4152310382726638</v>
      </c>
      <c r="AV57" s="137">
        <f t="shared" si="33"/>
        <v>306575.73206316575</v>
      </c>
      <c r="AW57" s="138">
        <f t="shared" si="34"/>
        <v>427844.69019751163</v>
      </c>
      <c r="AX57" s="139">
        <f t="shared" si="35"/>
        <v>734420.42226067744</v>
      </c>
      <c r="AY57" s="41"/>
      <c r="AZ57" s="43">
        <v>711769.21818173071</v>
      </c>
      <c r="BA57" s="47">
        <v>6.4861961269021169</v>
      </c>
      <c r="BB57" s="44">
        <v>193918.15181826934</v>
      </c>
      <c r="BC57" s="47">
        <v>7.3584848714859534</v>
      </c>
      <c r="BD57" s="44">
        <v>905687.37000000011</v>
      </c>
      <c r="BE57" s="48">
        <v>6.655110773097018</v>
      </c>
      <c r="BF57" s="46">
        <v>528779.99922972021</v>
      </c>
      <c r="BG57" s="47">
        <v>0.91163621310081855</v>
      </c>
      <c r="BH57" s="44">
        <v>591942.90077027946</v>
      </c>
      <c r="BI57" s="47">
        <v>2.2203159783283737</v>
      </c>
      <c r="BJ57" s="44">
        <v>1120722.8999999997</v>
      </c>
      <c r="BK57" s="48">
        <v>1.3237348474021331</v>
      </c>
      <c r="BL57" s="137">
        <f t="shared" si="36"/>
        <v>1240549.217411451</v>
      </c>
      <c r="BM57" s="138">
        <f t="shared" si="37"/>
        <v>785861.05258854874</v>
      </c>
      <c r="BN57" s="139">
        <f t="shared" si="38"/>
        <v>2026410.2699999998</v>
      </c>
      <c r="BO57" s="41"/>
      <c r="BP57" s="43">
        <v>216247.29077489034</v>
      </c>
      <c r="BQ57" s="47">
        <v>2.4932814967358108</v>
      </c>
      <c r="BR57" s="44">
        <v>114164.74531579221</v>
      </c>
      <c r="BS57" s="47">
        <v>7.0751577414348175</v>
      </c>
      <c r="BT57" s="44">
        <v>330412.03609068255</v>
      </c>
      <c r="BU57" s="48">
        <v>3.2120001953054649</v>
      </c>
      <c r="BV57" s="46">
        <v>163967.59786104882</v>
      </c>
      <c r="BW57" s="47">
        <v>0.61101003469675919</v>
      </c>
      <c r="BX57" s="44">
        <v>288152.39930076047</v>
      </c>
      <c r="BY57" s="47">
        <v>1.6927040703320202</v>
      </c>
      <c r="BZ57" s="44">
        <v>452119.9971618093</v>
      </c>
      <c r="CA57" s="48">
        <v>1.0308559012506282</v>
      </c>
      <c r="CB57" s="137">
        <f t="shared" si="39"/>
        <v>380214.88863593916</v>
      </c>
      <c r="CC57" s="138">
        <f t="shared" si="40"/>
        <v>402317.14461655269</v>
      </c>
      <c r="CD57" s="139">
        <f t="shared" si="41"/>
        <v>782532.03325249185</v>
      </c>
      <c r="CE57" s="41"/>
      <c r="CF57" s="43">
        <v>464632.37631024973</v>
      </c>
      <c r="CG57" s="47">
        <v>3.7099951796599253</v>
      </c>
      <c r="CH57" s="44">
        <v>161043.64206955273</v>
      </c>
      <c r="CI57" s="47">
        <v>7.4533087457561313</v>
      </c>
      <c r="CJ57" s="44">
        <v>625676.01837980247</v>
      </c>
      <c r="CK57" s="48">
        <v>4.260792116720368</v>
      </c>
      <c r="CL57" s="46">
        <v>346261.93339310773</v>
      </c>
      <c r="CM57" s="47">
        <v>0.64523943081707835</v>
      </c>
      <c r="CN57" s="44">
        <v>394412.24924193526</v>
      </c>
      <c r="CO57" s="47">
        <v>1.2278838317313909</v>
      </c>
      <c r="CP57" s="44">
        <v>740674.18263504305</v>
      </c>
      <c r="CQ57" s="48">
        <v>0.86340354260170504</v>
      </c>
      <c r="CR57" s="137">
        <f t="shared" si="42"/>
        <v>810894.30970335752</v>
      </c>
      <c r="CS57" s="138">
        <f t="shared" si="43"/>
        <v>555455.891311488</v>
      </c>
      <c r="CT57" s="139">
        <f t="shared" si="44"/>
        <v>1366350.2010148456</v>
      </c>
      <c r="CU57" s="41"/>
      <c r="CV57" s="46">
        <f t="shared" si="45"/>
        <v>2006814.7508150851</v>
      </c>
      <c r="CW57" s="47">
        <f t="shared" si="46"/>
        <v>2.9520794455037094</v>
      </c>
      <c r="CX57" s="47">
        <f t="shared" si="47"/>
        <v>879534.6845652794</v>
      </c>
      <c r="CY57" s="47">
        <f t="shared" si="48"/>
        <v>5.846609396518625</v>
      </c>
      <c r="CZ57" s="44">
        <f t="shared" si="49"/>
        <v>2886349.4353803648</v>
      </c>
      <c r="DA57" s="48">
        <f t="shared" si="50"/>
        <v>3.4765576795165263</v>
      </c>
      <c r="DB57" s="46">
        <f t="shared" si="51"/>
        <v>1565919.9930296205</v>
      </c>
      <c r="DC57" s="47">
        <f t="shared" si="52"/>
        <v>0.56336750996093299</v>
      </c>
      <c r="DD57" s="44">
        <f t="shared" si="53"/>
        <v>2451259.9443917237</v>
      </c>
      <c r="DE57" s="47">
        <f t="shared" si="54"/>
        <v>1.613249450883194</v>
      </c>
      <c r="DF57" s="44">
        <f t="shared" si="55"/>
        <v>4017179.9374213442</v>
      </c>
      <c r="DG57" s="48">
        <f t="shared" si="56"/>
        <v>0.93443955384809119</v>
      </c>
      <c r="DH57" s="174"/>
      <c r="DI57" s="187" t="s">
        <v>57</v>
      </c>
      <c r="DJ57" s="46">
        <f t="shared" si="57"/>
        <v>2886349.4353803648</v>
      </c>
      <c r="DK57" s="44">
        <f t="shared" si="58"/>
        <v>4017179.9374213442</v>
      </c>
      <c r="DL57" s="45">
        <f t="shared" si="59"/>
        <v>6903529.372801709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1756108.8099999984</v>
      </c>
      <c r="E58" s="47">
        <v>16.631078206682311</v>
      </c>
      <c r="F58" s="44">
        <v>387283.51000000205</v>
      </c>
      <c r="G58" s="47">
        <v>16.766971599272754</v>
      </c>
      <c r="H58" s="44">
        <v>2143392.3200000003</v>
      </c>
      <c r="I58" s="48">
        <v>16.655469111819102</v>
      </c>
      <c r="J58" s="46">
        <v>183056.84</v>
      </c>
      <c r="K58" s="47">
        <v>0.59878657433606031</v>
      </c>
      <c r="L58" s="44">
        <v>668037.71000000741</v>
      </c>
      <c r="M58" s="47">
        <v>2.5375201698675376</v>
      </c>
      <c r="N58" s="44">
        <v>851094.55000000738</v>
      </c>
      <c r="O58" s="48">
        <v>1.4958329598560354</v>
      </c>
      <c r="P58" s="137">
        <f t="shared" si="27"/>
        <v>1939165.6499999985</v>
      </c>
      <c r="Q58" s="138">
        <f t="shared" si="28"/>
        <v>1055321.2200000095</v>
      </c>
      <c r="R58" s="139">
        <f t="shared" si="29"/>
        <v>2994486.870000008</v>
      </c>
      <c r="S58" s="39"/>
      <c r="T58" s="43">
        <v>6764324.9727636427</v>
      </c>
      <c r="U58" s="47">
        <v>35.703371034174374</v>
      </c>
      <c r="V58" s="44">
        <v>1855762.369540575</v>
      </c>
      <c r="W58" s="47">
        <v>40.452585712056127</v>
      </c>
      <c r="X58" s="44">
        <v>8620087.3423042186</v>
      </c>
      <c r="Y58" s="48">
        <v>36.629162561738717</v>
      </c>
      <c r="Z58" s="46">
        <v>2648070.2039219798</v>
      </c>
      <c r="AA58" s="47">
        <v>2.7951215485934831</v>
      </c>
      <c r="AB58" s="44">
        <v>1613279.1976674958</v>
      </c>
      <c r="AC58" s="47">
        <v>4.4765561114463903</v>
      </c>
      <c r="AD58" s="44">
        <v>4261349.4015894756</v>
      </c>
      <c r="AE58" s="48">
        <v>3.2584753952819643</v>
      </c>
      <c r="AF58" s="137">
        <f t="shared" si="30"/>
        <v>9412395.176685622</v>
      </c>
      <c r="AG58" s="138">
        <f t="shared" si="31"/>
        <v>3469041.5672080708</v>
      </c>
      <c r="AH58" s="139">
        <f t="shared" si="32"/>
        <v>12881436.743893692</v>
      </c>
      <c r="AI58" s="41"/>
      <c r="AJ58" s="43">
        <v>2341099.5884570321</v>
      </c>
      <c r="AK58" s="47">
        <v>37.136732050397086</v>
      </c>
      <c r="AL58" s="44">
        <v>578014.53277970036</v>
      </c>
      <c r="AM58" s="47">
        <v>33.284264239300953</v>
      </c>
      <c r="AN58" s="44">
        <v>2919114.1212367322</v>
      </c>
      <c r="AO58" s="48">
        <v>36.304680263123799</v>
      </c>
      <c r="AP58" s="46">
        <v>254424.36253138797</v>
      </c>
      <c r="AQ58" s="47">
        <v>1.7988402164297288</v>
      </c>
      <c r="AR58" s="44">
        <v>788235.87742092786</v>
      </c>
      <c r="AS58" s="47">
        <v>5.7218466845790683</v>
      </c>
      <c r="AT58" s="44">
        <v>1042660.2399523158</v>
      </c>
      <c r="AU58" s="48">
        <v>3.7344965739327995</v>
      </c>
      <c r="AV58" s="137">
        <f t="shared" si="33"/>
        <v>2595523.9509884203</v>
      </c>
      <c r="AW58" s="138">
        <f t="shared" si="34"/>
        <v>1366250.4102006282</v>
      </c>
      <c r="AX58" s="139">
        <f t="shared" si="35"/>
        <v>3961774.3611890487</v>
      </c>
      <c r="AY58" s="41"/>
      <c r="AZ58" s="43">
        <v>3625985.4648264404</v>
      </c>
      <c r="BA58" s="47">
        <v>33.042806962404683</v>
      </c>
      <c r="BB58" s="44">
        <v>487994.95517355902</v>
      </c>
      <c r="BC58" s="47">
        <v>18.517624375727962</v>
      </c>
      <c r="BD58" s="44">
        <v>4113980.4199999995</v>
      </c>
      <c r="BE58" s="48">
        <v>30.230073113918095</v>
      </c>
      <c r="BF58" s="46">
        <v>739277.10902883997</v>
      </c>
      <c r="BG58" s="47">
        <v>1.2745409907502663</v>
      </c>
      <c r="BH58" s="44">
        <v>523037.39097115898</v>
      </c>
      <c r="BI58" s="47">
        <v>1.9618586098849562</v>
      </c>
      <c r="BJ58" s="44">
        <v>1262314.4999999991</v>
      </c>
      <c r="BK58" s="48">
        <v>1.4909748806158944</v>
      </c>
      <c r="BL58" s="137">
        <f t="shared" si="36"/>
        <v>4365262.5738552809</v>
      </c>
      <c r="BM58" s="138">
        <f t="shared" si="37"/>
        <v>1011032.346144718</v>
      </c>
      <c r="BN58" s="139">
        <f t="shared" si="38"/>
        <v>5376294.919999999</v>
      </c>
      <c r="BO58" s="41"/>
      <c r="BP58" s="43">
        <v>2963982.474652681</v>
      </c>
      <c r="BQ58" s="47">
        <v>34.174035818990468</v>
      </c>
      <c r="BR58" s="44">
        <v>534146.92695017578</v>
      </c>
      <c r="BS58" s="47">
        <v>33.102809057398105</v>
      </c>
      <c r="BT58" s="44">
        <v>3498129.4016028568</v>
      </c>
      <c r="BU58" s="48">
        <v>34.006001882051336</v>
      </c>
      <c r="BV58" s="46">
        <v>523942.561650171</v>
      </c>
      <c r="BW58" s="47">
        <v>1.9524233260053698</v>
      </c>
      <c r="BX58" s="44">
        <v>1013878.2421992269</v>
      </c>
      <c r="BY58" s="47">
        <v>5.9558616605528156</v>
      </c>
      <c r="BZ58" s="44">
        <v>1537820.8038493979</v>
      </c>
      <c r="CA58" s="48">
        <v>3.5063073092667998</v>
      </c>
      <c r="CB58" s="137">
        <f t="shared" si="39"/>
        <v>3487925.036302852</v>
      </c>
      <c r="CC58" s="138">
        <f t="shared" si="40"/>
        <v>1548025.1691494025</v>
      </c>
      <c r="CD58" s="139">
        <f t="shared" si="41"/>
        <v>5035950.205452254</v>
      </c>
      <c r="CE58" s="41"/>
      <c r="CF58" s="43">
        <v>5267957.1490344489</v>
      </c>
      <c r="CG58" s="47">
        <v>42.063568158501802</v>
      </c>
      <c r="CH58" s="44">
        <v>916330.12077136384</v>
      </c>
      <c r="CI58" s="47">
        <v>42.408947136176415</v>
      </c>
      <c r="CJ58" s="44">
        <v>6184287.2698058132</v>
      </c>
      <c r="CK58" s="48">
        <v>42.114387754474535</v>
      </c>
      <c r="CL58" s="46">
        <v>1521257.3115288208</v>
      </c>
      <c r="CM58" s="47">
        <v>2.8347765294280922</v>
      </c>
      <c r="CN58" s="44">
        <v>643771.82638998074</v>
      </c>
      <c r="CO58" s="47">
        <v>2.0041898254117383</v>
      </c>
      <c r="CP58" s="44">
        <v>2165029.1379188015</v>
      </c>
      <c r="CQ58" s="48">
        <v>2.5237734368771392</v>
      </c>
      <c r="CR58" s="137">
        <f t="shared" si="42"/>
        <v>6789214.4605632694</v>
      </c>
      <c r="CS58" s="138">
        <f t="shared" si="43"/>
        <v>1560101.9471613446</v>
      </c>
      <c r="CT58" s="139">
        <f t="shared" si="44"/>
        <v>8349316.4077246143</v>
      </c>
      <c r="CU58" s="41"/>
      <c r="CV58" s="46">
        <f t="shared" si="45"/>
        <v>22719458.459734242</v>
      </c>
      <c r="CW58" s="47">
        <f t="shared" si="46"/>
        <v>33.420945458326884</v>
      </c>
      <c r="CX58" s="47">
        <f t="shared" si="47"/>
        <v>4759532.4152153768</v>
      </c>
      <c r="CY58" s="47">
        <f t="shared" si="48"/>
        <v>31.638464554228584</v>
      </c>
      <c r="CZ58" s="44">
        <f t="shared" si="49"/>
        <v>27478990.874949619</v>
      </c>
      <c r="DA58" s="48">
        <f t="shared" si="50"/>
        <v>33.097966441849529</v>
      </c>
      <c r="DB58" s="46">
        <f t="shared" si="51"/>
        <v>5870028.3886611992</v>
      </c>
      <c r="DC58" s="47">
        <f t="shared" si="52"/>
        <v>2.1118468960358268</v>
      </c>
      <c r="DD58" s="44">
        <f t="shared" si="53"/>
        <v>5250240.2446487974</v>
      </c>
      <c r="DE58" s="47">
        <f t="shared" si="54"/>
        <v>3.4553443469196505</v>
      </c>
      <c r="DF58" s="44">
        <f t="shared" si="55"/>
        <v>11120268.633309998</v>
      </c>
      <c r="DG58" s="48">
        <f t="shared" si="56"/>
        <v>2.5866949009636131</v>
      </c>
      <c r="DH58" s="174"/>
      <c r="DI58" s="187" t="s">
        <v>58</v>
      </c>
      <c r="DJ58" s="46">
        <f t="shared" si="57"/>
        <v>27478990.874949619</v>
      </c>
      <c r="DK58" s="44">
        <f t="shared" si="58"/>
        <v>11120268.633309998</v>
      </c>
      <c r="DL58" s="45">
        <f t="shared" si="59"/>
        <v>38599259.508259617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34743384.329999</v>
      </c>
      <c r="E59" s="47">
        <v>329.03424814378928</v>
      </c>
      <c r="F59" s="44">
        <v>9074264.5999999978</v>
      </c>
      <c r="G59" s="47">
        <v>392.85932115334651</v>
      </c>
      <c r="H59" s="44">
        <v>43817648.929998994</v>
      </c>
      <c r="I59" s="48">
        <v>340.48992874348431</v>
      </c>
      <c r="J59" s="46">
        <v>21549895.269999988</v>
      </c>
      <c r="K59" s="47">
        <v>70.490608086669482</v>
      </c>
      <c r="L59" s="44">
        <v>30597973.559999958</v>
      </c>
      <c r="M59" s="47">
        <v>116.22543743162741</v>
      </c>
      <c r="N59" s="44">
        <v>52147868.829999946</v>
      </c>
      <c r="O59" s="48">
        <v>91.651980361244739</v>
      </c>
      <c r="P59" s="137">
        <f t="shared" si="27"/>
        <v>56293279.599998988</v>
      </c>
      <c r="Q59" s="138">
        <f t="shared" si="28"/>
        <v>39672238.159999952</v>
      </c>
      <c r="R59" s="139">
        <f t="shared" si="29"/>
        <v>95965517.759998947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67724507.680000007</v>
      </c>
      <c r="AA59" s="47">
        <v>71.485352051425508</v>
      </c>
      <c r="AB59" s="44">
        <v>0</v>
      </c>
      <c r="AC59" s="47">
        <v>0</v>
      </c>
      <c r="AD59" s="44">
        <v>67724507.680000007</v>
      </c>
      <c r="AE59" s="48">
        <v>51.786094294579954</v>
      </c>
      <c r="AF59" s="137">
        <f t="shared" si="30"/>
        <v>67724507.680000007</v>
      </c>
      <c r="AG59" s="138">
        <f t="shared" si="31"/>
        <v>0</v>
      </c>
      <c r="AH59" s="139">
        <f t="shared" si="32"/>
        <v>67724507.680000007</v>
      </c>
      <c r="AI59" s="41"/>
      <c r="AJ59" s="43">
        <v>5915004.5590000004</v>
      </c>
      <c r="AK59" s="47">
        <v>93.82938703997462</v>
      </c>
      <c r="AL59" s="44">
        <v>5286238.8432999998</v>
      </c>
      <c r="AM59" s="47">
        <v>304.40163787285502</v>
      </c>
      <c r="AN59" s="44">
        <v>11201243.4023</v>
      </c>
      <c r="AO59" s="48">
        <v>139.30855162923166</v>
      </c>
      <c r="AP59" s="46">
        <v>6123995.9000000022</v>
      </c>
      <c r="AQ59" s="47">
        <v>43.29809457147303</v>
      </c>
      <c r="AR59" s="44">
        <v>11917149.972199999</v>
      </c>
      <c r="AS59" s="47">
        <v>86.507233445364719</v>
      </c>
      <c r="AT59" s="44">
        <v>18041145.872200001</v>
      </c>
      <c r="AU59" s="48">
        <v>64.617978961808333</v>
      </c>
      <c r="AV59" s="137">
        <f t="shared" si="33"/>
        <v>12039000.459000003</v>
      </c>
      <c r="AW59" s="138">
        <f t="shared" si="34"/>
        <v>17203388.815499999</v>
      </c>
      <c r="AX59" s="139">
        <f t="shared" si="35"/>
        <v>29242389.274500001</v>
      </c>
      <c r="AY59" s="41"/>
      <c r="AZ59" s="43">
        <v>-110317.47253707562</v>
      </c>
      <c r="BA59" s="47">
        <v>-1.0052988311682185</v>
      </c>
      <c r="BB59" s="44">
        <v>-21097.437462924307</v>
      </c>
      <c r="BC59" s="47">
        <v>-0.80057061673905461</v>
      </c>
      <c r="BD59" s="44">
        <v>-131414.90999999992</v>
      </c>
      <c r="BE59" s="48">
        <v>-0.96565416749333099</v>
      </c>
      <c r="BF59" s="46">
        <v>121126.56714008038</v>
      </c>
      <c r="BG59" s="47">
        <v>0.20882666729895211</v>
      </c>
      <c r="BH59" s="44">
        <v>101828.70285991946</v>
      </c>
      <c r="BI59" s="47">
        <v>0.38194882600690711</v>
      </c>
      <c r="BJ59" s="44">
        <v>222955.26999999984</v>
      </c>
      <c r="BK59" s="48">
        <v>0.26334222340861529</v>
      </c>
      <c r="BL59" s="137">
        <f t="shared" si="36"/>
        <v>10809.094603004763</v>
      </c>
      <c r="BM59" s="138">
        <f t="shared" si="37"/>
        <v>80731.26539699515</v>
      </c>
      <c r="BN59" s="139">
        <f t="shared" si="38"/>
        <v>91540.359999999913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-644.73000000000047</v>
      </c>
      <c r="BW59" s="47">
        <v>-2.4025265040711016E-3</v>
      </c>
      <c r="BX59" s="44">
        <v>0</v>
      </c>
      <c r="BY59" s="47">
        <v>0</v>
      </c>
      <c r="BZ59" s="44">
        <v>-644.73000000000047</v>
      </c>
      <c r="CA59" s="48">
        <v>-1.4700162111508104E-3</v>
      </c>
      <c r="CB59" s="137">
        <f t="shared" si="39"/>
        <v>-644.73000000000047</v>
      </c>
      <c r="CC59" s="138">
        <f t="shared" si="40"/>
        <v>0</v>
      </c>
      <c r="CD59" s="139">
        <f t="shared" si="41"/>
        <v>-644.73000000000047</v>
      </c>
      <c r="CE59" s="41"/>
      <c r="CF59" s="43">
        <v>187146.16516225837</v>
      </c>
      <c r="CG59" s="47">
        <v>1.4943241281580542</v>
      </c>
      <c r="CH59" s="44">
        <v>32517.854837739309</v>
      </c>
      <c r="CI59" s="47">
        <v>1.5049685212079098</v>
      </c>
      <c r="CJ59" s="44">
        <v>219664.01999999769</v>
      </c>
      <c r="CK59" s="48">
        <v>1.4958903605842739</v>
      </c>
      <c r="CL59" s="46">
        <v>1076358.0227754889</v>
      </c>
      <c r="CM59" s="47">
        <v>2.0057319935962568</v>
      </c>
      <c r="CN59" s="44">
        <v>453144.50722450996</v>
      </c>
      <c r="CO59" s="47">
        <v>1.4107290403081754</v>
      </c>
      <c r="CP59" s="44">
        <v>1529502.5299999989</v>
      </c>
      <c r="CQ59" s="48">
        <v>1.7829403721379149</v>
      </c>
      <c r="CR59" s="137">
        <f t="shared" si="42"/>
        <v>1263504.1879377472</v>
      </c>
      <c r="CS59" s="138">
        <f t="shared" si="43"/>
        <v>485662.36206224927</v>
      </c>
      <c r="CT59" s="139">
        <f t="shared" si="44"/>
        <v>1749166.5499999966</v>
      </c>
      <c r="CU59" s="41"/>
      <c r="CV59" s="46">
        <f t="shared" si="45"/>
        <v>40735217.58162418</v>
      </c>
      <c r="CW59" s="47">
        <f t="shared" si="46"/>
        <v>59.922620402302719</v>
      </c>
      <c r="CX59" s="47">
        <f t="shared" si="47"/>
        <v>14371923.860674813</v>
      </c>
      <c r="CY59" s="47">
        <f t="shared" si="48"/>
        <v>95.535771999034893</v>
      </c>
      <c r="CZ59" s="44">
        <f t="shared" si="49"/>
        <v>55107141.442298993</v>
      </c>
      <c r="DA59" s="48">
        <f t="shared" si="50"/>
        <v>66.375593138181856</v>
      </c>
      <c r="DB59" s="46">
        <f t="shared" si="51"/>
        <v>96595238.709915563</v>
      </c>
      <c r="DC59" s="47">
        <f t="shared" si="52"/>
        <v>34.751851530295703</v>
      </c>
      <c r="DD59" s="44">
        <f t="shared" si="53"/>
        <v>43070096.74228438</v>
      </c>
      <c r="DE59" s="47">
        <f t="shared" si="54"/>
        <v>28.345753406507189</v>
      </c>
      <c r="DF59" s="44">
        <f t="shared" si="55"/>
        <v>139665335.45219994</v>
      </c>
      <c r="DG59" s="48">
        <f t="shared" si="56"/>
        <v>32.487669405162919</v>
      </c>
      <c r="DH59" s="174"/>
      <c r="DI59" s="187" t="s">
        <v>6</v>
      </c>
      <c r="DJ59" s="46">
        <f t="shared" si="57"/>
        <v>55107141.442298993</v>
      </c>
      <c r="DK59" s="44">
        <f t="shared" si="58"/>
        <v>139665335.45219994</v>
      </c>
      <c r="DL59" s="45">
        <f t="shared" si="59"/>
        <v>194772476.89449894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227380</v>
      </c>
      <c r="E60" s="47">
        <v>2.15338283203273</v>
      </c>
      <c r="F60" s="44">
        <v>0</v>
      </c>
      <c r="G60" s="47">
        <v>0</v>
      </c>
      <c r="H60" s="44">
        <v>227380</v>
      </c>
      <c r="I60" s="48">
        <v>1.7668816535861371</v>
      </c>
      <c r="J60" s="46">
        <v>568977</v>
      </c>
      <c r="K60" s="47">
        <v>1.8611475468822065</v>
      </c>
      <c r="L60" s="44">
        <v>0</v>
      </c>
      <c r="M60" s="47">
        <v>0</v>
      </c>
      <c r="N60" s="44">
        <v>568977</v>
      </c>
      <c r="O60" s="48">
        <v>1</v>
      </c>
      <c r="P60" s="137">
        <f t="shared" si="27"/>
        <v>796357</v>
      </c>
      <c r="Q60" s="138">
        <f t="shared" si="28"/>
        <v>0</v>
      </c>
      <c r="R60" s="139">
        <f t="shared" si="29"/>
        <v>796357</v>
      </c>
      <c r="S60" s="39"/>
      <c r="T60" s="43">
        <v>386184.17</v>
      </c>
      <c r="U60" s="47">
        <v>2.0383522028512764</v>
      </c>
      <c r="V60" s="44">
        <v>149523.39000000001</v>
      </c>
      <c r="W60" s="47">
        <v>3.2593654495912809</v>
      </c>
      <c r="X60" s="44">
        <v>535707.56000000006</v>
      </c>
      <c r="Y60" s="48">
        <v>2.2763712850671816</v>
      </c>
      <c r="Z60" s="46">
        <v>6703676.0800000019</v>
      </c>
      <c r="AA60" s="47">
        <v>7.0759413546691459</v>
      </c>
      <c r="AB60" s="44">
        <v>1608563.8699999996</v>
      </c>
      <c r="AC60" s="47">
        <v>4.4634719354910306</v>
      </c>
      <c r="AD60" s="44">
        <v>8312239.9500000011</v>
      </c>
      <c r="AE60" s="48">
        <v>6.3560217208783794</v>
      </c>
      <c r="AF60" s="137">
        <f t="shared" si="30"/>
        <v>7089860.2500000019</v>
      </c>
      <c r="AG60" s="138">
        <f t="shared" si="31"/>
        <v>1758087.2599999998</v>
      </c>
      <c r="AH60" s="139">
        <f t="shared" si="32"/>
        <v>8847947.5100000016</v>
      </c>
      <c r="AI60" s="41"/>
      <c r="AJ60" s="43">
        <v>96953.725828208786</v>
      </c>
      <c r="AK60" s="47">
        <v>1.5379715391530582</v>
      </c>
      <c r="AL60" s="44">
        <v>56128.012511396664</v>
      </c>
      <c r="AM60" s="47">
        <v>3.2320633716110021</v>
      </c>
      <c r="AN60" s="44">
        <v>153081.73833960545</v>
      </c>
      <c r="AO60" s="48">
        <v>1.9038596415641302</v>
      </c>
      <c r="AP60" s="46">
        <v>110308.03479137608</v>
      </c>
      <c r="AQ60" s="47">
        <v>0.77990380796798653</v>
      </c>
      <c r="AR60" s="44">
        <v>194126.08908129536</v>
      </c>
      <c r="AS60" s="47">
        <v>1.4091717352862272</v>
      </c>
      <c r="AT60" s="44">
        <v>304434.12387267145</v>
      </c>
      <c r="AU60" s="48">
        <v>1.0903918160749273</v>
      </c>
      <c r="AV60" s="137">
        <f t="shared" si="33"/>
        <v>207261.76061958488</v>
      </c>
      <c r="AW60" s="138">
        <f t="shared" si="34"/>
        <v>250254.10159269202</v>
      </c>
      <c r="AX60" s="139">
        <f t="shared" si="35"/>
        <v>457515.8622122769</v>
      </c>
      <c r="AY60" s="41"/>
      <c r="AZ60" s="43">
        <v>347429.47647846508</v>
      </c>
      <c r="BA60" s="47">
        <v>3.1660483020928871</v>
      </c>
      <c r="BB60" s="44">
        <v>66443.433521535</v>
      </c>
      <c r="BC60" s="47">
        <v>2.5212853762962473</v>
      </c>
      <c r="BD60" s="44">
        <v>413872.91000000009</v>
      </c>
      <c r="BE60" s="48">
        <v>3.0411929693068513</v>
      </c>
      <c r="BF60" s="46">
        <v>1248861.8335089136</v>
      </c>
      <c r="BG60" s="47">
        <v>2.1530838425142553</v>
      </c>
      <c r="BH60" s="44">
        <v>1049893.3764910877</v>
      </c>
      <c r="BI60" s="47">
        <v>3.938040368979673</v>
      </c>
      <c r="BJ60" s="44">
        <v>2298755.2100000014</v>
      </c>
      <c r="BK60" s="48">
        <v>2.7151603461696117</v>
      </c>
      <c r="BL60" s="137">
        <f t="shared" si="36"/>
        <v>1596291.3099873788</v>
      </c>
      <c r="BM60" s="138">
        <f t="shared" si="37"/>
        <v>1116336.8100126227</v>
      </c>
      <c r="BN60" s="139">
        <f t="shared" si="38"/>
        <v>2712628.1200000015</v>
      </c>
      <c r="BO60" s="41"/>
      <c r="BP60" s="43">
        <v>-103589.72000000125</v>
      </c>
      <c r="BQ60" s="47">
        <v>-1.1943656320619984</v>
      </c>
      <c r="BR60" s="44">
        <v>0</v>
      </c>
      <c r="BS60" s="47">
        <v>0</v>
      </c>
      <c r="BT60" s="44">
        <v>-103589.72000000125</v>
      </c>
      <c r="BU60" s="48">
        <v>-1.0070159816463939</v>
      </c>
      <c r="BV60" s="46">
        <v>-68517.600000000093</v>
      </c>
      <c r="BW60" s="47">
        <v>-0.25532447690559185</v>
      </c>
      <c r="BX60" s="44">
        <v>0</v>
      </c>
      <c r="BY60" s="47">
        <v>0</v>
      </c>
      <c r="BZ60" s="44">
        <v>-68517.600000000093</v>
      </c>
      <c r="CA60" s="48">
        <v>-0.15622350867672799</v>
      </c>
      <c r="CB60" s="137">
        <f t="shared" si="39"/>
        <v>-172107.32000000135</v>
      </c>
      <c r="CC60" s="138">
        <f t="shared" si="40"/>
        <v>0</v>
      </c>
      <c r="CD60" s="139">
        <f t="shared" si="41"/>
        <v>-172107.32000000135</v>
      </c>
      <c r="CE60" s="41"/>
      <c r="CF60" s="43">
        <v>238463.64211884124</v>
      </c>
      <c r="CG60" s="47">
        <v>1.904083761468893</v>
      </c>
      <c r="CH60" s="44">
        <v>41434.597881158748</v>
      </c>
      <c r="CI60" s="47">
        <v>1.9176469607608067</v>
      </c>
      <c r="CJ60" s="44">
        <v>279898.23999999999</v>
      </c>
      <c r="CK60" s="48">
        <v>1.906079471551636</v>
      </c>
      <c r="CL60" s="46">
        <v>1541931.6965321004</v>
      </c>
      <c r="CM60" s="47">
        <v>2.8733020707178549</v>
      </c>
      <c r="CN60" s="44">
        <v>649150.06346789934</v>
      </c>
      <c r="CO60" s="47">
        <v>2.0209333478654332</v>
      </c>
      <c r="CP60" s="44">
        <v>2191081.7599999998</v>
      </c>
      <c r="CQ60" s="48">
        <v>2.5541429660524981</v>
      </c>
      <c r="CR60" s="137">
        <f t="shared" si="42"/>
        <v>1780395.3386509416</v>
      </c>
      <c r="CS60" s="138">
        <f t="shared" si="43"/>
        <v>690584.66134905803</v>
      </c>
      <c r="CT60" s="139">
        <f t="shared" si="44"/>
        <v>2470979.9999999995</v>
      </c>
      <c r="CU60" s="41"/>
      <c r="CV60" s="46">
        <f t="shared" si="45"/>
        <v>1192821.2944255138</v>
      </c>
      <c r="CW60" s="47">
        <f t="shared" si="46"/>
        <v>1.7546727838244562</v>
      </c>
      <c r="CX60" s="47">
        <f t="shared" si="47"/>
        <v>313529.43391409045</v>
      </c>
      <c r="CY60" s="47">
        <f t="shared" si="48"/>
        <v>2.0841521847581377</v>
      </c>
      <c r="CZ60" s="44">
        <f t="shared" si="49"/>
        <v>1506350.7283396043</v>
      </c>
      <c r="DA60" s="48">
        <f t="shared" si="50"/>
        <v>1.8143732454778958</v>
      </c>
      <c r="DB60" s="46">
        <f t="shared" si="51"/>
        <v>10105237.044832394</v>
      </c>
      <c r="DC60" s="47">
        <f t="shared" si="52"/>
        <v>3.63553837798437</v>
      </c>
      <c r="DD60" s="44">
        <f t="shared" si="53"/>
        <v>3501733.3990402818</v>
      </c>
      <c r="DE60" s="47">
        <f t="shared" si="54"/>
        <v>2.3045982928354456</v>
      </c>
      <c r="DF60" s="44">
        <f t="shared" si="55"/>
        <v>13606970.443872675</v>
      </c>
      <c r="DG60" s="48">
        <f t="shared" si="56"/>
        <v>3.1651286695806622</v>
      </c>
      <c r="DH60" s="174"/>
      <c r="DI60" s="187" t="s">
        <v>7</v>
      </c>
      <c r="DJ60" s="46">
        <f t="shared" si="57"/>
        <v>1506350.7283396043</v>
      </c>
      <c r="DK60" s="44">
        <f t="shared" si="58"/>
        <v>13606970.443872675</v>
      </c>
      <c r="DL60" s="45">
        <f t="shared" si="59"/>
        <v>15113321.17221228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182248604</v>
      </c>
      <c r="E61" s="55">
        <v>1725.9698083188121</v>
      </c>
      <c r="F61" s="52">
        <v>40381675</v>
      </c>
      <c r="G61" s="55">
        <v>1748.2758247467314</v>
      </c>
      <c r="H61" s="52">
        <v>222630279.00000003</v>
      </c>
      <c r="I61" s="56">
        <v>1729.9734167378974</v>
      </c>
      <c r="J61" s="54">
        <v>88645603</v>
      </c>
      <c r="K61" s="55">
        <v>289.9634722762853</v>
      </c>
      <c r="L61" s="52">
        <v>138804151</v>
      </c>
      <c r="M61" s="55">
        <v>527.24318934605571</v>
      </c>
      <c r="N61" s="52">
        <v>227449753.99999997</v>
      </c>
      <c r="O61" s="56">
        <v>399.75210597264913</v>
      </c>
      <c r="P61" s="143">
        <f t="shared" si="27"/>
        <v>270894207</v>
      </c>
      <c r="Q61" s="144">
        <f t="shared" si="28"/>
        <v>179185826</v>
      </c>
      <c r="R61" s="145">
        <f t="shared" si="29"/>
        <v>450080033</v>
      </c>
      <c r="S61" s="39"/>
      <c r="T61" s="51">
        <v>314071409.71999985</v>
      </c>
      <c r="U61" s="55">
        <v>1657.7275807430624</v>
      </c>
      <c r="V61" s="52">
        <v>74168707.770000011</v>
      </c>
      <c r="W61" s="55">
        <v>1616.7565726430521</v>
      </c>
      <c r="X61" s="44">
        <v>388240117.48999989</v>
      </c>
      <c r="Y61" s="56">
        <v>1649.7408682553303</v>
      </c>
      <c r="Z61" s="54">
        <v>209583594.95999989</v>
      </c>
      <c r="AA61" s="55">
        <v>221.22208906574895</v>
      </c>
      <c r="AB61" s="52">
        <v>138399420.92000005</v>
      </c>
      <c r="AC61" s="55">
        <v>384.03320047504894</v>
      </c>
      <c r="AD61" s="52">
        <v>347983015.87999988</v>
      </c>
      <c r="AE61" s="56">
        <v>266.08803652618866</v>
      </c>
      <c r="AF61" s="143">
        <f t="shared" si="30"/>
        <v>523655004.67999971</v>
      </c>
      <c r="AG61" s="144">
        <f t="shared" si="31"/>
        <v>212568128.69000006</v>
      </c>
      <c r="AH61" s="145">
        <f t="shared" si="32"/>
        <v>736223133.36999977</v>
      </c>
      <c r="AI61" s="41"/>
      <c r="AJ61" s="51">
        <v>106435443.41569774</v>
      </c>
      <c r="AK61" s="55">
        <v>1688.3794958073879</v>
      </c>
      <c r="AL61" s="52">
        <v>33105659.478100184</v>
      </c>
      <c r="AM61" s="55">
        <v>1906.3491580156733</v>
      </c>
      <c r="AN61" s="52">
        <v>139541102.89379787</v>
      </c>
      <c r="AO61" s="56">
        <v>1735.4563452204795</v>
      </c>
      <c r="AP61" s="54">
        <v>35763832.398727089</v>
      </c>
      <c r="AQ61" s="55">
        <v>252.85872536890432</v>
      </c>
      <c r="AR61" s="52">
        <v>65783958.554371826</v>
      </c>
      <c r="AS61" s="55">
        <v>477.52929793604648</v>
      </c>
      <c r="AT61" s="52">
        <v>101547790.95309889</v>
      </c>
      <c r="AU61" s="56">
        <v>363.71376108303059</v>
      </c>
      <c r="AV61" s="143">
        <f t="shared" si="33"/>
        <v>142199275.81442481</v>
      </c>
      <c r="AW61" s="144">
        <f t="shared" si="34"/>
        <v>98889618.032472014</v>
      </c>
      <c r="AX61" s="145">
        <f t="shared" si="35"/>
        <v>241088893.84689683</v>
      </c>
      <c r="AY61" s="41"/>
      <c r="AZ61" s="51">
        <v>189833931.65988913</v>
      </c>
      <c r="BA61" s="55">
        <v>1729.9148106354262</v>
      </c>
      <c r="BB61" s="52">
        <v>36279916.330104679</v>
      </c>
      <c r="BC61" s="55">
        <v>1376.6901806285689</v>
      </c>
      <c r="BD61" s="44">
        <v>226113847.98999384</v>
      </c>
      <c r="BE61" s="56">
        <v>1661.5145088140396</v>
      </c>
      <c r="BF61" s="54">
        <v>141995277.99474418</v>
      </c>
      <c r="BG61" s="55">
        <v>244.80509417507281</v>
      </c>
      <c r="BH61" s="52">
        <v>119556686.0381306</v>
      </c>
      <c r="BI61" s="55">
        <v>448.44463880050336</v>
      </c>
      <c r="BJ61" s="52">
        <v>261551964.03287485</v>
      </c>
      <c r="BK61" s="56">
        <v>308.9304672874855</v>
      </c>
      <c r="BL61" s="143">
        <f t="shared" si="36"/>
        <v>331829209.65463328</v>
      </c>
      <c r="BM61" s="144">
        <f t="shared" si="37"/>
        <v>155836602.36823529</v>
      </c>
      <c r="BN61" s="145">
        <f t="shared" si="38"/>
        <v>487665812.02286857</v>
      </c>
      <c r="BO61" s="41"/>
      <c r="BP61" s="51">
        <v>128482323.43000013</v>
      </c>
      <c r="BQ61" s="55">
        <v>1481.3716209703468</v>
      </c>
      <c r="BR61" s="52">
        <v>24347311.379999951</v>
      </c>
      <c r="BS61" s="55">
        <v>1508.8814687654904</v>
      </c>
      <c r="BT61" s="44">
        <v>152829634.81000009</v>
      </c>
      <c r="BU61" s="56">
        <v>1485.6868492631343</v>
      </c>
      <c r="BV61" s="54">
        <v>52970828.199999996</v>
      </c>
      <c r="BW61" s="55">
        <v>197.39087477408654</v>
      </c>
      <c r="BX61" s="52">
        <v>66100324.639999874</v>
      </c>
      <c r="BY61" s="55">
        <v>388.29552986512448</v>
      </c>
      <c r="BZ61" s="52">
        <v>119071152.83999985</v>
      </c>
      <c r="CA61" s="56">
        <v>271.48810347775895</v>
      </c>
      <c r="CB61" s="143">
        <f t="shared" si="39"/>
        <v>181453151.63000011</v>
      </c>
      <c r="CC61" s="144">
        <f t="shared" si="40"/>
        <v>90447636.019999832</v>
      </c>
      <c r="CD61" s="145">
        <f t="shared" si="41"/>
        <v>271900787.64999998</v>
      </c>
      <c r="CE61" s="41"/>
      <c r="CF61" s="51">
        <v>207021664.19461843</v>
      </c>
      <c r="CG61" s="55">
        <v>1653.0259521440651</v>
      </c>
      <c r="CH61" s="52">
        <v>37471313.2271901</v>
      </c>
      <c r="CI61" s="55">
        <v>1734.2210037113018</v>
      </c>
      <c r="CJ61" s="52">
        <v>244492977.42180854</v>
      </c>
      <c r="CK61" s="56">
        <v>1664.9731173809701</v>
      </c>
      <c r="CL61" s="54">
        <v>114774404.44074863</v>
      </c>
      <c r="CM61" s="55">
        <v>213.87557872161955</v>
      </c>
      <c r="CN61" s="52">
        <v>105245615.04284823</v>
      </c>
      <c r="CO61" s="55">
        <v>327.65054665548479</v>
      </c>
      <c r="CP61" s="52">
        <v>220020019.48359683</v>
      </c>
      <c r="CQ61" s="56">
        <v>256.47723212061356</v>
      </c>
      <c r="CR61" s="143">
        <f t="shared" si="42"/>
        <v>321796068.63536704</v>
      </c>
      <c r="CS61" s="144">
        <f t="shared" si="43"/>
        <v>142716928.27003834</v>
      </c>
      <c r="CT61" s="145">
        <f t="shared" si="44"/>
        <v>464512996.9054054</v>
      </c>
      <c r="CU61" s="41"/>
      <c r="CV61" s="54">
        <f>SUM(CV20:CV60)</f>
        <v>1128093376.4202054</v>
      </c>
      <c r="CW61" s="55">
        <f t="shared" si="46"/>
        <v>1659.4562441731948</v>
      </c>
      <c r="CX61" s="55">
        <f>SUM(CX20:CX60)</f>
        <v>245754583.18539491</v>
      </c>
      <c r="CY61" s="55">
        <f t="shared" si="48"/>
        <v>1633.6263714254987</v>
      </c>
      <c r="CZ61" s="52">
        <f t="shared" si="49"/>
        <v>1373847959.6056004</v>
      </c>
      <c r="DA61" s="56">
        <f t="shared" si="50"/>
        <v>1654.7759657608963</v>
      </c>
      <c r="DB61" s="54">
        <f>SUM(DB20:DB60)</f>
        <v>643733540.99421954</v>
      </c>
      <c r="DC61" s="55">
        <f t="shared" si="52"/>
        <v>231.5945665695244</v>
      </c>
      <c r="DD61" s="52">
        <f>SUM(DD20:DD60)</f>
        <v>633890156.19535065</v>
      </c>
      <c r="DE61" s="55">
        <f t="shared" si="54"/>
        <v>417.18257940863708</v>
      </c>
      <c r="DF61" s="52">
        <f>SUM(DF20:DF60)</f>
        <v>1277623697.1895704</v>
      </c>
      <c r="DG61" s="56">
        <f t="shared" si="56"/>
        <v>297.189106832471</v>
      </c>
      <c r="DH61" s="175"/>
      <c r="DI61" s="187" t="s">
        <v>173</v>
      </c>
      <c r="DJ61" s="54">
        <f>SUM(DJ20:DJ60)</f>
        <v>1373847959.6056006</v>
      </c>
      <c r="DK61" s="52">
        <f>SUM(DK20:DK60)</f>
        <v>1277623697.1895704</v>
      </c>
      <c r="DL61" s="53">
        <f t="shared" si="59"/>
        <v>2651471656.7951708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46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277287.94999999995</v>
      </c>
      <c r="U62" s="47">
        <v>1.4635776078201614</v>
      </c>
      <c r="V62" s="44">
        <v>34515.44000000001</v>
      </c>
      <c r="W62" s="47">
        <v>0.75238016348773862</v>
      </c>
      <c r="X62" s="44">
        <v>311803.38999999996</v>
      </c>
      <c r="Y62" s="48">
        <v>1.3249398301987811</v>
      </c>
      <c r="Z62" s="46">
        <v>1753590.78</v>
      </c>
      <c r="AA62" s="47">
        <v>1.8509703290091726</v>
      </c>
      <c r="AB62" s="44">
        <v>513586.18000000005</v>
      </c>
      <c r="AC62" s="47">
        <v>1.4251081624045463</v>
      </c>
      <c r="AD62" s="44">
        <v>2267176.96</v>
      </c>
      <c r="AE62" s="48">
        <v>1.7336152576821378</v>
      </c>
      <c r="AF62" s="137">
        <f t="shared" si="30"/>
        <v>2030878.73</v>
      </c>
      <c r="AG62" s="138">
        <f t="shared" si="31"/>
        <v>548101.62000000011</v>
      </c>
      <c r="AH62" s="139">
        <f t="shared" si="32"/>
        <v>2578980.35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411925</v>
      </c>
      <c r="BG62" s="47">
        <v>0.71017388635838585</v>
      </c>
      <c r="BH62" s="44">
        <v>0</v>
      </c>
      <c r="BI62" s="47">
        <v>0</v>
      </c>
      <c r="BJ62" s="44">
        <v>411925</v>
      </c>
      <c r="BK62" s="48">
        <v>0.48654263869875758</v>
      </c>
      <c r="BL62" s="137">
        <f t="shared" si="36"/>
        <v>411925</v>
      </c>
      <c r="BM62" s="138">
        <f t="shared" si="37"/>
        <v>0</v>
      </c>
      <c r="BN62" s="139">
        <f t="shared" si="38"/>
        <v>411925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>
        <v>141787</v>
      </c>
      <c r="CG62" s="47">
        <v>1.1321404046695092</v>
      </c>
      <c r="CH62" s="44">
        <v>0</v>
      </c>
      <c r="CI62" s="47">
        <v>0</v>
      </c>
      <c r="CJ62" s="44">
        <v>141787</v>
      </c>
      <c r="CK62" s="48">
        <v>0.96555551772276893</v>
      </c>
      <c r="CL62" s="46">
        <v>63307</v>
      </c>
      <c r="CM62" s="47">
        <v>0.11796899603272952</v>
      </c>
      <c r="CN62" s="44">
        <v>0</v>
      </c>
      <c r="CO62" s="47">
        <v>0</v>
      </c>
      <c r="CP62" s="44">
        <v>63307</v>
      </c>
      <c r="CQ62" s="48">
        <v>7.3796939805607947E-2</v>
      </c>
      <c r="CR62" s="137">
        <f t="shared" si="42"/>
        <v>205094</v>
      </c>
      <c r="CS62" s="138">
        <f t="shared" si="43"/>
        <v>0</v>
      </c>
      <c r="CT62" s="139">
        <f t="shared" si="44"/>
        <v>205094</v>
      </c>
      <c r="CU62" s="41"/>
      <c r="CV62" s="46">
        <f>+D62+T62+AJ62+AZ62+BP62+CF62</f>
        <v>419074.94999999995</v>
      </c>
      <c r="CW62" s="47">
        <f t="shared" si="46"/>
        <v>0.61647072581961959</v>
      </c>
      <c r="CX62" s="47">
        <f>+F62+V62+AL62+BB62+BR62+CH62</f>
        <v>34515.44000000001</v>
      </c>
      <c r="CY62" s="47">
        <f t="shared" si="48"/>
        <v>0.2294375643965833</v>
      </c>
      <c r="CZ62" s="44">
        <f t="shared" si="49"/>
        <v>453590.38999999996</v>
      </c>
      <c r="DA62" s="48">
        <f t="shared" si="50"/>
        <v>0.5463417333950028</v>
      </c>
      <c r="DB62" s="46">
        <f t="shared" ref="DB62" si="87">+J62+Z62+AP62+BF62+BV62+CL62</f>
        <v>2228822.7800000003</v>
      </c>
      <c r="DC62" s="47">
        <f t="shared" si="52"/>
        <v>0.80185855299253028</v>
      </c>
      <c r="DD62" s="44">
        <f>+L62+AB62+AR62+BH62+BX62+CN62</f>
        <v>513586.18000000005</v>
      </c>
      <c r="DE62" s="47">
        <f t="shared" si="54"/>
        <v>0.33800683797809083</v>
      </c>
      <c r="DF62" s="44">
        <f>+DB62+DD62</f>
        <v>2742408.9600000004</v>
      </c>
      <c r="DG62" s="48">
        <f t="shared" si="56"/>
        <v>0.63791402052464918</v>
      </c>
      <c r="DH62" s="174"/>
      <c r="DI62" s="187" t="s">
        <v>8</v>
      </c>
      <c r="DJ62" s="46">
        <f t="shared" ref="DJ62" si="88">+CZ62</f>
        <v>453590.38999999996</v>
      </c>
      <c r="DK62" s="44">
        <f t="shared" ref="DK62" si="89">+DF62</f>
        <v>2742408.9600000004</v>
      </c>
      <c r="DL62" s="45">
        <f t="shared" si="59"/>
        <v>3195999.3500000006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182248604</v>
      </c>
      <c r="E63" s="55">
        <v>1725.9698083188121</v>
      </c>
      <c r="F63" s="52">
        <v>40381675</v>
      </c>
      <c r="G63" s="55">
        <v>1748.2758247467314</v>
      </c>
      <c r="H63" s="52">
        <v>222630279.00000003</v>
      </c>
      <c r="I63" s="56">
        <v>1729.9734167378974</v>
      </c>
      <c r="J63" s="54">
        <v>88645603</v>
      </c>
      <c r="K63" s="55">
        <v>289.9634722762853</v>
      </c>
      <c r="L63" s="52">
        <v>138804151</v>
      </c>
      <c r="M63" s="55">
        <v>527.24318934605571</v>
      </c>
      <c r="N63" s="52">
        <v>227449754</v>
      </c>
      <c r="O63" s="56">
        <v>399.75210597264913</v>
      </c>
      <c r="P63" s="143">
        <f t="shared" si="27"/>
        <v>270894207</v>
      </c>
      <c r="Q63" s="144">
        <f t="shared" si="28"/>
        <v>179185826</v>
      </c>
      <c r="R63" s="145">
        <f t="shared" si="29"/>
        <v>450080033</v>
      </c>
      <c r="S63" s="39"/>
      <c r="T63" s="51">
        <v>313794121.76999986</v>
      </c>
      <c r="U63" s="55">
        <v>1656.2640031352423</v>
      </c>
      <c r="V63" s="52">
        <v>74134192.330000013</v>
      </c>
      <c r="W63" s="55">
        <v>1616.0041924795644</v>
      </c>
      <c r="X63" s="44">
        <v>387928314.0999999</v>
      </c>
      <c r="Y63" s="56">
        <v>1648.4159284251316</v>
      </c>
      <c r="Z63" s="54">
        <v>207830004.17999989</v>
      </c>
      <c r="AA63" s="55">
        <v>219.37111873673976</v>
      </c>
      <c r="AB63" s="52">
        <v>137885834.74000004</v>
      </c>
      <c r="AC63" s="55">
        <v>382.60809231264437</v>
      </c>
      <c r="AD63" s="52">
        <v>345715838.91999996</v>
      </c>
      <c r="AE63" s="56">
        <v>264.3544212685066</v>
      </c>
      <c r="AF63" s="143">
        <f t="shared" si="30"/>
        <v>521624125.94999975</v>
      </c>
      <c r="AG63" s="144">
        <f t="shared" si="31"/>
        <v>212020027.07000005</v>
      </c>
      <c r="AH63" s="145">
        <f t="shared" si="32"/>
        <v>733644153.01999974</v>
      </c>
      <c r="AI63" s="41"/>
      <c r="AJ63" s="51">
        <v>106435443.41569774</v>
      </c>
      <c r="AK63" s="55">
        <v>1688.3794958073879</v>
      </c>
      <c r="AL63" s="52">
        <v>33105659.478100184</v>
      </c>
      <c r="AM63" s="55">
        <v>1906.3491580156733</v>
      </c>
      <c r="AN63" s="52">
        <v>139541102.89379793</v>
      </c>
      <c r="AO63" s="56">
        <v>1735.4563452204802</v>
      </c>
      <c r="AP63" s="54">
        <v>35763832.398727089</v>
      </c>
      <c r="AQ63" s="55">
        <v>252.85872536890432</v>
      </c>
      <c r="AR63" s="52">
        <v>65783958.554371826</v>
      </c>
      <c r="AS63" s="55">
        <v>477.52929793604648</v>
      </c>
      <c r="AT63" s="52">
        <v>101547790.95309892</v>
      </c>
      <c r="AU63" s="56">
        <v>363.7137610830307</v>
      </c>
      <c r="AV63" s="143">
        <f t="shared" si="33"/>
        <v>142199275.81442481</v>
      </c>
      <c r="AW63" s="144">
        <f t="shared" si="34"/>
        <v>98889618.032472014</v>
      </c>
      <c r="AX63" s="145">
        <f t="shared" si="35"/>
        <v>241088893.84689683</v>
      </c>
      <c r="AY63" s="41"/>
      <c r="AZ63" s="51">
        <v>189833931.65988913</v>
      </c>
      <c r="BA63" s="55">
        <v>1729.9148106354262</v>
      </c>
      <c r="BB63" s="52">
        <v>36279916.330104679</v>
      </c>
      <c r="BC63" s="55">
        <v>1376.6901806285689</v>
      </c>
      <c r="BD63" s="44">
        <v>226113847.98999384</v>
      </c>
      <c r="BE63" s="56">
        <v>1661.5145088140396</v>
      </c>
      <c r="BF63" s="54">
        <v>141583352.99474418</v>
      </c>
      <c r="BG63" s="55">
        <v>244.09492028871443</v>
      </c>
      <c r="BH63" s="52">
        <v>119556686.0381306</v>
      </c>
      <c r="BI63" s="55">
        <v>448.44463880050336</v>
      </c>
      <c r="BJ63" s="52">
        <v>261140039.03287476</v>
      </c>
      <c r="BK63" s="56">
        <v>308.44392464878661</v>
      </c>
      <c r="BL63" s="143">
        <f t="shared" si="36"/>
        <v>331417284.65463328</v>
      </c>
      <c r="BM63" s="144">
        <f t="shared" si="37"/>
        <v>155836602.36823529</v>
      </c>
      <c r="BN63" s="145">
        <f t="shared" si="38"/>
        <v>487253887.02286857</v>
      </c>
      <c r="BO63" s="41"/>
      <c r="BP63" s="51">
        <v>128482323.43000013</v>
      </c>
      <c r="BQ63" s="55">
        <v>1481.3716209703468</v>
      </c>
      <c r="BR63" s="52">
        <v>24347311.379999951</v>
      </c>
      <c r="BS63" s="55">
        <v>1508.8814687654904</v>
      </c>
      <c r="BT63" s="44">
        <v>152829634.81000009</v>
      </c>
      <c r="BU63" s="56">
        <v>1485.6868492631343</v>
      </c>
      <c r="BV63" s="54">
        <v>52970828.199999996</v>
      </c>
      <c r="BW63" s="55">
        <v>197.39087477408654</v>
      </c>
      <c r="BX63" s="52">
        <v>66100324.639999874</v>
      </c>
      <c r="BY63" s="55">
        <v>388.29552986512448</v>
      </c>
      <c r="BZ63" s="52">
        <v>119071152.83999987</v>
      </c>
      <c r="CA63" s="56">
        <v>271.48810347775895</v>
      </c>
      <c r="CB63" s="143">
        <f t="shared" si="39"/>
        <v>181453151.63000011</v>
      </c>
      <c r="CC63" s="144">
        <f t="shared" si="40"/>
        <v>90447636.019999832</v>
      </c>
      <c r="CD63" s="145">
        <f t="shared" si="41"/>
        <v>271900787.64999998</v>
      </c>
      <c r="CE63" s="41"/>
      <c r="CF63" s="51">
        <v>206879877.19461843</v>
      </c>
      <c r="CG63" s="55">
        <v>1651.8938117393957</v>
      </c>
      <c r="CH63" s="52">
        <v>37471313.2271901</v>
      </c>
      <c r="CI63" s="55">
        <v>1734.2210037113018</v>
      </c>
      <c r="CJ63" s="52">
        <v>244351190.42180854</v>
      </c>
      <c r="CK63" s="56">
        <v>1664.0075618632472</v>
      </c>
      <c r="CL63" s="54">
        <v>114711097.44074863</v>
      </c>
      <c r="CM63" s="55">
        <v>213.7576097255868</v>
      </c>
      <c r="CN63" s="52">
        <v>105245615.04284823</v>
      </c>
      <c r="CO63" s="55">
        <v>327.65054665548479</v>
      </c>
      <c r="CP63" s="52">
        <v>219956712.48359686</v>
      </c>
      <c r="CQ63" s="56">
        <v>256.403435180808</v>
      </c>
      <c r="CR63" s="143">
        <f t="shared" si="42"/>
        <v>321590974.63536704</v>
      </c>
      <c r="CS63" s="144">
        <f t="shared" si="43"/>
        <v>142716928.27003834</v>
      </c>
      <c r="CT63" s="145">
        <f t="shared" si="44"/>
        <v>464307902.9054054</v>
      </c>
      <c r="CU63" s="41"/>
      <c r="CV63" s="54">
        <f>+CV61-CV62</f>
        <v>1127674301.4702053</v>
      </c>
      <c r="CW63" s="55">
        <f t="shared" si="46"/>
        <v>1658.8397734473751</v>
      </c>
      <c r="CX63" s="55">
        <f>+CX61-CX62</f>
        <v>245720067.74539492</v>
      </c>
      <c r="CY63" s="55">
        <f t="shared" si="48"/>
        <v>1633.3969338611023</v>
      </c>
      <c r="CZ63" s="52">
        <f t="shared" si="49"/>
        <v>1373394369.2156003</v>
      </c>
      <c r="DA63" s="56">
        <f t="shared" si="50"/>
        <v>1654.2296240275011</v>
      </c>
      <c r="DB63" s="54">
        <f>+DB61-DB62</f>
        <v>641504718.21421957</v>
      </c>
      <c r="DC63" s="55">
        <f t="shared" si="52"/>
        <v>230.79270801653189</v>
      </c>
      <c r="DD63" s="52">
        <f>+DD61-DD62</f>
        <v>633376570.0153507</v>
      </c>
      <c r="DE63" s="55">
        <f t="shared" si="54"/>
        <v>416.84457257065901</v>
      </c>
      <c r="DF63" s="52">
        <f>+DF61-DF62</f>
        <v>1274881288.2295704</v>
      </c>
      <c r="DG63" s="56">
        <f t="shared" si="56"/>
        <v>296.55119281194635</v>
      </c>
      <c r="DH63" s="175"/>
      <c r="DI63" s="187" t="s">
        <v>174</v>
      </c>
      <c r="DJ63" s="54">
        <f>+DJ61-DJ62</f>
        <v>1373394369.2156005</v>
      </c>
      <c r="DK63" s="52">
        <f t="shared" ref="DK63:DL63" si="90">+DK61-DK62</f>
        <v>1274881288.2295704</v>
      </c>
      <c r="DL63" s="53">
        <f t="shared" si="90"/>
        <v>2648275657.4451709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2486264.3040690427</v>
      </c>
      <c r="E66" s="47">
        <v>23.545953330451574</v>
      </c>
      <c r="F66" s="44">
        <v>0</v>
      </c>
      <c r="G66" s="47">
        <v>0</v>
      </c>
      <c r="H66" s="44">
        <v>2486264.3040690427</v>
      </c>
      <c r="I66" s="48">
        <v>19.31979411041295</v>
      </c>
      <c r="J66" s="46">
        <v>885388.55139906157</v>
      </c>
      <c r="K66" s="47">
        <v>2.8961429556448746</v>
      </c>
      <c r="L66" s="44">
        <v>0</v>
      </c>
      <c r="M66" s="47">
        <v>0</v>
      </c>
      <c r="N66" s="44">
        <v>885388.55139906157</v>
      </c>
      <c r="O66" s="48">
        <v>1.5561060489247571</v>
      </c>
      <c r="P66" s="137">
        <f t="shared" ref="P66:P73" si="91">+D66+J66</f>
        <v>3371652.8554681041</v>
      </c>
      <c r="Q66" s="138">
        <f t="shared" ref="Q66:Q73" si="92">+F66+L66</f>
        <v>0</v>
      </c>
      <c r="R66" s="139">
        <f t="shared" ref="R66:R73" si="93">+P66+Q66</f>
        <v>3371652.8554681041</v>
      </c>
      <c r="S66" s="39"/>
      <c r="T66" s="43">
        <v>3617320.487019951</v>
      </c>
      <c r="U66" s="47">
        <v>19.092893380731191</v>
      </c>
      <c r="V66" s="44">
        <v>940741.32312810654</v>
      </c>
      <c r="W66" s="47">
        <v>20.506622847479161</v>
      </c>
      <c r="X66" s="44">
        <v>4558061.8101480575</v>
      </c>
      <c r="Y66" s="48">
        <v>19.368479735814024</v>
      </c>
      <c r="Z66" s="46">
        <v>2469201.4454440922</v>
      </c>
      <c r="AA66" s="47">
        <v>2.6063199373479686</v>
      </c>
      <c r="AB66" s="44">
        <v>1096249.7063598968</v>
      </c>
      <c r="AC66" s="47">
        <v>3.0418933869425304</v>
      </c>
      <c r="AD66" s="44">
        <v>3565451.151803989</v>
      </c>
      <c r="AE66" s="48">
        <v>2.7263511522663619</v>
      </c>
      <c r="AF66" s="137">
        <f t="shared" ref="AF66:AF73" si="94">+T66+Z66</f>
        <v>6086521.9324640427</v>
      </c>
      <c r="AG66" s="138">
        <f t="shared" ref="AG66:AG73" si="95">+V66+AB66</f>
        <v>2036991.0294880033</v>
      </c>
      <c r="AH66" s="139">
        <f t="shared" ref="AH66:AH73" si="96">+AF66+AG66</f>
        <v>8123512.9619520456</v>
      </c>
      <c r="AI66" s="41"/>
      <c r="AJ66" s="43">
        <v>2584402.9708328694</v>
      </c>
      <c r="AK66" s="47">
        <v>40.996240019556936</v>
      </c>
      <c r="AL66" s="44">
        <v>687922.89680090663</v>
      </c>
      <c r="AM66" s="47">
        <v>39.613203777548463</v>
      </c>
      <c r="AN66" s="44">
        <v>3272325.8676337758</v>
      </c>
      <c r="AO66" s="48">
        <v>40.69753336360192</v>
      </c>
      <c r="AP66" s="46">
        <v>311767.92621002096</v>
      </c>
      <c r="AQ66" s="47">
        <v>2.2042727287576249</v>
      </c>
      <c r="AR66" s="44">
        <v>492912.28125593765</v>
      </c>
      <c r="AS66" s="47">
        <v>3.5780767953885966</v>
      </c>
      <c r="AT66" s="44">
        <v>804680.20746595855</v>
      </c>
      <c r="AU66" s="48">
        <v>2.8821234019919935</v>
      </c>
      <c r="AV66" s="137">
        <f t="shared" ref="AV66:AV73" si="97">+AJ66+AP66</f>
        <v>2896170.8970428905</v>
      </c>
      <c r="AW66" s="138">
        <f t="shared" ref="AW66:AW73" si="98">+AL66+AR66</f>
        <v>1180835.1780568443</v>
      </c>
      <c r="AX66" s="139">
        <f t="shared" ref="AX66:AX73" si="99">+AV66+AW66</f>
        <v>4077006.0750997346</v>
      </c>
      <c r="AY66" s="41"/>
      <c r="AZ66" s="43">
        <v>1050152.3786684743</v>
      </c>
      <c r="BA66" s="47">
        <v>9.5698073437019229</v>
      </c>
      <c r="BB66" s="44">
        <v>204236.66625152482</v>
      </c>
      <c r="BC66" s="47">
        <v>7.750034768395432</v>
      </c>
      <c r="BD66" s="44">
        <v>1254389.0449199991</v>
      </c>
      <c r="BE66" s="48">
        <v>9.2174168736635522</v>
      </c>
      <c r="BF66" s="46">
        <v>1033906.1431245727</v>
      </c>
      <c r="BG66" s="47">
        <v>1.7824923075622683</v>
      </c>
      <c r="BH66" s="44">
        <v>808681.60684542637</v>
      </c>
      <c r="BI66" s="47">
        <v>3.03328022132319</v>
      </c>
      <c r="BJ66" s="44">
        <v>1842587.7499699991</v>
      </c>
      <c r="BK66" s="48">
        <v>2.1763610023776412</v>
      </c>
      <c r="BL66" s="137">
        <f t="shared" ref="BL66:BL73" si="100">+AZ66+BF66</f>
        <v>2084058.521793047</v>
      </c>
      <c r="BM66" s="138">
        <f t="shared" ref="BM66:BM73" si="101">+BB66+BH66</f>
        <v>1012918.2730969512</v>
      </c>
      <c r="BN66" s="139">
        <f t="shared" ref="BN66:BN73" si="102">+BL66+BM66</f>
        <v>3096976.7948899982</v>
      </c>
      <c r="BO66" s="41"/>
      <c r="BP66" s="43">
        <v>2616512.5200000005</v>
      </c>
      <c r="BQ66" s="47">
        <v>30.167787206567361</v>
      </c>
      <c r="BR66" s="44">
        <v>319200.16000000003</v>
      </c>
      <c r="BS66" s="47">
        <v>19.781864154685177</v>
      </c>
      <c r="BT66" s="44">
        <v>2935712.6800000006</v>
      </c>
      <c r="BU66" s="48">
        <v>28.538638643698725</v>
      </c>
      <c r="BV66" s="46">
        <v>279155.19000000018</v>
      </c>
      <c r="BW66" s="47">
        <v>1.0402459056101068</v>
      </c>
      <c r="BX66" s="44">
        <v>302490.0999999998</v>
      </c>
      <c r="BY66" s="47">
        <v>1.776928544574462</v>
      </c>
      <c r="BZ66" s="44">
        <v>581645.29</v>
      </c>
      <c r="CA66" s="48">
        <v>1.3261799597343287</v>
      </c>
      <c r="CB66" s="137">
        <f t="shared" ref="CB66:CB73" si="103">+BP66+BV66</f>
        <v>2895667.7100000009</v>
      </c>
      <c r="CC66" s="138">
        <f t="shared" ref="CC66:CC73" si="104">+BR66+BX66</f>
        <v>621690.25999999978</v>
      </c>
      <c r="CD66" s="139">
        <f t="shared" ref="CD66:CD73" si="105">+CB66+CC66</f>
        <v>3517357.9700000007</v>
      </c>
      <c r="CE66" s="41"/>
      <c r="CF66" s="43">
        <v>1252460.9375060732</v>
      </c>
      <c r="CG66" s="47">
        <v>10.000646269551359</v>
      </c>
      <c r="CH66" s="44">
        <v>285532.26302509662</v>
      </c>
      <c r="CI66" s="47">
        <v>13.214803675896544</v>
      </c>
      <c r="CJ66" s="44">
        <v>1537993.2005311698</v>
      </c>
      <c r="CK66" s="48">
        <v>10.473582352352274</v>
      </c>
      <c r="CL66" s="46">
        <v>742560.2465988067</v>
      </c>
      <c r="CM66" s="47">
        <v>1.3837188112701166</v>
      </c>
      <c r="CN66" s="44">
        <v>1001369.1241039266</v>
      </c>
      <c r="CO66" s="47">
        <v>3.1174613857593765</v>
      </c>
      <c r="CP66" s="44">
        <v>1743929.3707027333</v>
      </c>
      <c r="CQ66" s="48">
        <v>2.032897638412519</v>
      </c>
      <c r="CR66" s="137">
        <f t="shared" ref="CR66:CR73" si="106">+CF66+CL66</f>
        <v>1995021.1841048799</v>
      </c>
      <c r="CS66" s="138">
        <f t="shared" ref="CS66:CS73" si="107">+CH66+CN66</f>
        <v>1286901.3871290232</v>
      </c>
      <c r="CT66" s="139">
        <f t="shared" ref="CT66:CT73" si="108">+CR66+CS66</f>
        <v>3281922.5712339031</v>
      </c>
      <c r="CU66" s="41"/>
      <c r="CV66" s="46">
        <f t="shared" ref="CV66:CV72" si="109">+D66+T66+AJ66+AZ66+BP66+CF66</f>
        <v>13607113.598096412</v>
      </c>
      <c r="CW66" s="47">
        <f>+CV66/$CV$111</f>
        <v>20.016436668735537</v>
      </c>
      <c r="CX66" s="47">
        <f t="shared" ref="CX66:CX72" si="110">+F66+V66+AL66+BB66+BR66+CH66</f>
        <v>2437633.3092056345</v>
      </c>
      <c r="CY66" s="47">
        <f t="shared" ref="CY66:CY73" si="111">+CX66/$CX$111</f>
        <v>16.203897425503602</v>
      </c>
      <c r="CZ66" s="44">
        <f t="shared" ref="CZ66:CZ73" si="112">+CV66+CX66</f>
        <v>16044746.907302046</v>
      </c>
      <c r="DA66" s="48">
        <f t="shared" ref="DA66:DA73" si="113">+CZ66/$CZ$111</f>
        <v>19.325618510611548</v>
      </c>
      <c r="DB66" s="46">
        <f t="shared" ref="DB66:DB72" si="114">+J66+Z66+AP66+BF66+BV66+CL66</f>
        <v>5721979.5027765539</v>
      </c>
      <c r="DC66" s="47">
        <f t="shared" ref="DC66:DC102" si="115">+DB66/$DB$111</f>
        <v>2.0585836817179897</v>
      </c>
      <c r="DD66" s="44">
        <f t="shared" ref="DD66:DD72" si="116">+L66+AB66+AR66+BH66+BX66+CN66</f>
        <v>3701702.818565187</v>
      </c>
      <c r="DE66" s="47">
        <f t="shared" ref="DE66:DE73" si="117">+DD66/$DD$111</f>
        <v>2.4362043091537342</v>
      </c>
      <c r="DF66" s="44">
        <f t="shared" ref="DF66:DF72" si="118">+DB66+DD66</f>
        <v>9423682.3213417418</v>
      </c>
      <c r="DG66" s="48">
        <f t="shared" ref="DG66:DG73" si="119">+DF66/$DF$111</f>
        <v>2.1920505531582601</v>
      </c>
      <c r="DH66" s="174"/>
      <c r="DI66" s="187" t="s">
        <v>66</v>
      </c>
      <c r="DJ66" s="46">
        <f t="shared" ref="DJ66:DJ72" si="120">+CZ66</f>
        <v>16044746.907302046</v>
      </c>
      <c r="DK66" s="44">
        <f t="shared" ref="DK66:DK72" si="121">+DF66</f>
        <v>9423682.3213417418</v>
      </c>
      <c r="DL66" s="45">
        <f t="shared" ref="DL66:DL72" si="122">+DJ66+DK66</f>
        <v>25468429.22864379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1804281.6076920191</v>
      </c>
      <c r="E67" s="47">
        <v>17.087294564853579</v>
      </c>
      <c r="F67" s="44">
        <v>0</v>
      </c>
      <c r="G67" s="47">
        <v>0</v>
      </c>
      <c r="H67" s="44">
        <v>1804281.6076920191</v>
      </c>
      <c r="I67" s="48">
        <v>14.020371495003644</v>
      </c>
      <c r="J67" s="46">
        <v>642526.33009931387</v>
      </c>
      <c r="K67" s="47">
        <v>2.1017304795651932</v>
      </c>
      <c r="L67" s="44">
        <v>0</v>
      </c>
      <c r="M67" s="47">
        <v>0</v>
      </c>
      <c r="N67" s="44">
        <v>642526.33009931387</v>
      </c>
      <c r="O67" s="48">
        <v>1.1292659107473833</v>
      </c>
      <c r="P67" s="137">
        <f t="shared" si="91"/>
        <v>2446807.9377913331</v>
      </c>
      <c r="Q67" s="138">
        <f t="shared" si="92"/>
        <v>0</v>
      </c>
      <c r="R67" s="139">
        <f t="shared" si="93"/>
        <v>2446807.9377913331</v>
      </c>
      <c r="S67" s="39"/>
      <c r="T67" s="43">
        <v>4332676.9095863765</v>
      </c>
      <c r="U67" s="47">
        <v>22.868678234269034</v>
      </c>
      <c r="V67" s="44">
        <v>978227.30979679362</v>
      </c>
      <c r="W67" s="47">
        <v>21.323756071864711</v>
      </c>
      <c r="X67" s="44">
        <v>5310904.2193831699</v>
      </c>
      <c r="Y67" s="48">
        <v>22.567517738121861</v>
      </c>
      <c r="Z67" s="46">
        <v>889432.69359043101</v>
      </c>
      <c r="AA67" s="47">
        <v>0.9388242366822861</v>
      </c>
      <c r="AB67" s="44">
        <v>389366.94472953421</v>
      </c>
      <c r="AC67" s="47">
        <v>1.0804223959152854</v>
      </c>
      <c r="AD67" s="44">
        <v>1278799.6383199652</v>
      </c>
      <c r="AE67" s="48">
        <v>0.97784451925177074</v>
      </c>
      <c r="AF67" s="137">
        <f t="shared" si="94"/>
        <v>5222109.603176808</v>
      </c>
      <c r="AG67" s="138">
        <f t="shared" si="95"/>
        <v>1367594.2545263278</v>
      </c>
      <c r="AH67" s="139">
        <f t="shared" si="96"/>
        <v>6589703.8577031363</v>
      </c>
      <c r="AI67" s="41"/>
      <c r="AJ67" s="43">
        <v>627907.4092911887</v>
      </c>
      <c r="AK67" s="47">
        <v>9.960460172766318</v>
      </c>
      <c r="AL67" s="44">
        <v>165243.21405238938</v>
      </c>
      <c r="AM67" s="47">
        <v>9.5153296125987197</v>
      </c>
      <c r="AN67" s="44">
        <v>793150.62334357807</v>
      </c>
      <c r="AO67" s="48">
        <v>9.8643213608882174</v>
      </c>
      <c r="AP67" s="46">
        <v>56510.024965990466</v>
      </c>
      <c r="AQ67" s="47">
        <v>0.39953919714638547</v>
      </c>
      <c r="AR67" s="44">
        <v>89653.985719138873</v>
      </c>
      <c r="AS67" s="47">
        <v>0.65080311064350693</v>
      </c>
      <c r="AT67" s="44">
        <v>146164.01068512932</v>
      </c>
      <c r="AU67" s="48">
        <v>0.52351569209242699</v>
      </c>
      <c r="AV67" s="137">
        <f t="shared" si="97"/>
        <v>684417.43425717915</v>
      </c>
      <c r="AW67" s="138">
        <f t="shared" si="98"/>
        <v>254897.19977152825</v>
      </c>
      <c r="AX67" s="139">
        <f t="shared" si="99"/>
        <v>939314.6340287074</v>
      </c>
      <c r="AY67" s="41"/>
      <c r="AZ67" s="43">
        <v>487543.8680067485</v>
      </c>
      <c r="BA67" s="47">
        <v>4.4428798936242302</v>
      </c>
      <c r="BB67" s="44">
        <v>94818.93892325004</v>
      </c>
      <c r="BC67" s="47">
        <v>3.5980320617481896</v>
      </c>
      <c r="BD67" s="44">
        <v>582362.80692999857</v>
      </c>
      <c r="BE67" s="48">
        <v>4.279279052164382</v>
      </c>
      <c r="BF67" s="46">
        <v>350056.84996077494</v>
      </c>
      <c r="BG67" s="47">
        <v>0.60351091480977825</v>
      </c>
      <c r="BH67" s="44">
        <v>273801.000019225</v>
      </c>
      <c r="BI67" s="47">
        <v>1.026998946070468</v>
      </c>
      <c r="BJ67" s="44">
        <v>623857.84997999994</v>
      </c>
      <c r="BK67" s="48">
        <v>0.73686579960478926</v>
      </c>
      <c r="BL67" s="137">
        <f t="shared" si="100"/>
        <v>837600.71796752349</v>
      </c>
      <c r="BM67" s="138">
        <f t="shared" si="101"/>
        <v>368619.93894247501</v>
      </c>
      <c r="BN67" s="139">
        <f t="shared" si="102"/>
        <v>1206220.6569099985</v>
      </c>
      <c r="BO67" s="41"/>
      <c r="BP67" s="43">
        <v>1597877.3300000003</v>
      </c>
      <c r="BQ67" s="47">
        <v>18.423157888668545</v>
      </c>
      <c r="BR67" s="44">
        <v>196866.02000000002</v>
      </c>
      <c r="BS67" s="47">
        <v>12.200422657412</v>
      </c>
      <c r="BT67" s="44">
        <v>1794743.3500000003</v>
      </c>
      <c r="BU67" s="48">
        <v>17.447052047283901</v>
      </c>
      <c r="BV67" s="46">
        <v>103956.96999999997</v>
      </c>
      <c r="BW67" s="47">
        <v>0.38738599988820765</v>
      </c>
      <c r="BX67" s="44">
        <v>135382.13000000018</v>
      </c>
      <c r="BY67" s="47">
        <v>0.79528014709337946</v>
      </c>
      <c r="BZ67" s="44">
        <v>239339.10000000015</v>
      </c>
      <c r="CA67" s="48">
        <v>0.545704957055271</v>
      </c>
      <c r="CB67" s="137">
        <f t="shared" si="103"/>
        <v>1701834.3000000003</v>
      </c>
      <c r="CC67" s="138">
        <f t="shared" si="104"/>
        <v>332248.1500000002</v>
      </c>
      <c r="CD67" s="139">
        <f t="shared" si="105"/>
        <v>2034082.4500000004</v>
      </c>
      <c r="CE67" s="41"/>
      <c r="CF67" s="43">
        <v>849803.19514255319</v>
      </c>
      <c r="CG67" s="47">
        <v>6.7855059577967802</v>
      </c>
      <c r="CH67" s="44">
        <v>193312.4826981962</v>
      </c>
      <c r="CI67" s="47">
        <v>8.9467525662144762</v>
      </c>
      <c r="CJ67" s="44">
        <v>1043115.6778407494</v>
      </c>
      <c r="CK67" s="48">
        <v>7.1035151203020153</v>
      </c>
      <c r="CL67" s="46">
        <v>498550.72748124646</v>
      </c>
      <c r="CM67" s="47">
        <v>0.92902094227099019</v>
      </c>
      <c r="CN67" s="44">
        <v>673244.24034137779</v>
      </c>
      <c r="CO67" s="47">
        <v>2.0959433159348402</v>
      </c>
      <c r="CP67" s="44">
        <v>1171794.9678226244</v>
      </c>
      <c r="CQ67" s="48">
        <v>1.365960836952004</v>
      </c>
      <c r="CR67" s="137">
        <f t="shared" si="106"/>
        <v>1348353.9226237996</v>
      </c>
      <c r="CS67" s="138">
        <f t="shared" si="107"/>
        <v>866556.72303957399</v>
      </c>
      <c r="CT67" s="139">
        <f t="shared" si="108"/>
        <v>2214910.6456633736</v>
      </c>
      <c r="CU67" s="41"/>
      <c r="CV67" s="46">
        <f t="shared" si="109"/>
        <v>9700090.3197188862</v>
      </c>
      <c r="CW67" s="47">
        <f t="shared" ref="CW67:CW102" si="123">+CV67/$CV$111</f>
        <v>14.269098451035951</v>
      </c>
      <c r="CX67" s="47">
        <f t="shared" si="110"/>
        <v>1628467.9654706293</v>
      </c>
      <c r="CY67" s="47">
        <f t="shared" si="111"/>
        <v>10.825060427896629</v>
      </c>
      <c r="CZ67" s="44">
        <f t="shared" si="112"/>
        <v>11328558.285189515</v>
      </c>
      <c r="DA67" s="48">
        <f t="shared" si="113"/>
        <v>13.645051365388849</v>
      </c>
      <c r="DB67" s="46">
        <f t="shared" si="114"/>
        <v>2541033.5960977571</v>
      </c>
      <c r="DC67" s="47">
        <f t="shared" si="115"/>
        <v>0.914181935305037</v>
      </c>
      <c r="DD67" s="44">
        <f t="shared" si="116"/>
        <v>1561448.3008092758</v>
      </c>
      <c r="DE67" s="47">
        <f t="shared" si="117"/>
        <v>1.0276370809331477</v>
      </c>
      <c r="DF67" s="44">
        <f t="shared" si="118"/>
        <v>4102481.8969070329</v>
      </c>
      <c r="DG67" s="48">
        <f t="shared" si="119"/>
        <v>0.95428171332460721</v>
      </c>
      <c r="DH67" s="174"/>
      <c r="DI67" s="187" t="s">
        <v>67</v>
      </c>
      <c r="DJ67" s="46">
        <f t="shared" si="120"/>
        <v>11328558.285189515</v>
      </c>
      <c r="DK67" s="44">
        <f t="shared" si="121"/>
        <v>4102481.8969070329</v>
      </c>
      <c r="DL67" s="45">
        <f t="shared" si="122"/>
        <v>15431040.182096548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191188.16607893689</v>
      </c>
      <c r="E68" s="47">
        <v>1.810631165987356</v>
      </c>
      <c r="F68" s="44">
        <v>0</v>
      </c>
      <c r="G68" s="47">
        <v>0</v>
      </c>
      <c r="H68" s="44">
        <v>191188.16607893689</v>
      </c>
      <c r="I68" s="48">
        <v>1.4856489710073579</v>
      </c>
      <c r="J68" s="46">
        <v>68084.400010181867</v>
      </c>
      <c r="K68" s="47">
        <v>0.22270691795959566</v>
      </c>
      <c r="L68" s="44">
        <v>0</v>
      </c>
      <c r="M68" s="47">
        <v>0</v>
      </c>
      <c r="N68" s="44">
        <v>68084.400010181867</v>
      </c>
      <c r="O68" s="48">
        <v>0.11966107594890807</v>
      </c>
      <c r="P68" s="137">
        <f t="shared" si="91"/>
        <v>259272.56608911877</v>
      </c>
      <c r="Q68" s="138">
        <f t="shared" si="92"/>
        <v>0</v>
      </c>
      <c r="R68" s="139">
        <f t="shared" si="93"/>
        <v>259272.56608911877</v>
      </c>
      <c r="S68" s="39"/>
      <c r="T68" s="43">
        <v>2204209.0155078848</v>
      </c>
      <c r="U68" s="47">
        <v>11.634227012218394</v>
      </c>
      <c r="V68" s="44">
        <v>636007.00972530001</v>
      </c>
      <c r="W68" s="47">
        <v>13.86391301853515</v>
      </c>
      <c r="X68" s="44">
        <v>2840216.0252331849</v>
      </c>
      <c r="Y68" s="48">
        <v>12.06887243336358</v>
      </c>
      <c r="Z68" s="46">
        <v>1617357.213675275</v>
      </c>
      <c r="AA68" s="47">
        <v>1.7071715066395834</v>
      </c>
      <c r="AB68" s="44">
        <v>733605.01740655734</v>
      </c>
      <c r="AC68" s="47">
        <v>2.0356203866058351</v>
      </c>
      <c r="AD68" s="44">
        <v>2350962.2310818322</v>
      </c>
      <c r="AE68" s="48">
        <v>1.7976823450243178</v>
      </c>
      <c r="AF68" s="137">
        <f t="shared" si="94"/>
        <v>3821566.2291831598</v>
      </c>
      <c r="AG68" s="138">
        <f t="shared" si="95"/>
        <v>1369612.0271318574</v>
      </c>
      <c r="AH68" s="139">
        <f t="shared" si="96"/>
        <v>5191178.2563150171</v>
      </c>
      <c r="AI68" s="41"/>
      <c r="AJ68" s="43">
        <v>79071.441317753663</v>
      </c>
      <c r="AK68" s="47">
        <v>1.2543058584669045</v>
      </c>
      <c r="AL68" s="44">
        <v>21400.459896593995</v>
      </c>
      <c r="AM68" s="47">
        <v>1.2323194688813772</v>
      </c>
      <c r="AN68" s="44">
        <v>100471.90121434766</v>
      </c>
      <c r="AO68" s="48">
        <v>1.2495572620743185</v>
      </c>
      <c r="AP68" s="46">
        <v>62929.916831327682</v>
      </c>
      <c r="AQ68" s="47">
        <v>0.44492934594188044</v>
      </c>
      <c r="AR68" s="44">
        <v>98631.880925478908</v>
      </c>
      <c r="AS68" s="47">
        <v>0.71597413545016231</v>
      </c>
      <c r="AT68" s="44">
        <v>161561.7977568066</v>
      </c>
      <c r="AU68" s="48">
        <v>0.57866595184334568</v>
      </c>
      <c r="AV68" s="137">
        <f t="shared" si="97"/>
        <v>142001.35814908135</v>
      </c>
      <c r="AW68" s="138">
        <f t="shared" si="98"/>
        <v>120032.3408220729</v>
      </c>
      <c r="AX68" s="139">
        <f t="shared" si="99"/>
        <v>262033.69897115426</v>
      </c>
      <c r="AY68" s="41"/>
      <c r="AZ68" s="43">
        <v>690237.52118704561</v>
      </c>
      <c r="BA68" s="47">
        <v>6.2899825142801413</v>
      </c>
      <c r="BB68" s="44">
        <v>134239.38574295412</v>
      </c>
      <c r="BC68" s="47">
        <v>5.0938938922685892</v>
      </c>
      <c r="BD68" s="44">
        <v>824476.90692999971</v>
      </c>
      <c r="BE68" s="48">
        <v>6.0583655323354551</v>
      </c>
      <c r="BF68" s="46">
        <v>611447.63477668329</v>
      </c>
      <c r="BG68" s="47">
        <v>1.0541582644753296</v>
      </c>
      <c r="BH68" s="44">
        <v>478250.81520331645</v>
      </c>
      <c r="BI68" s="47">
        <v>1.7938688431987504</v>
      </c>
      <c r="BJ68" s="44">
        <v>1089698.4499799998</v>
      </c>
      <c r="BK68" s="48">
        <v>1.2870905122029863</v>
      </c>
      <c r="BL68" s="137">
        <f t="shared" si="100"/>
        <v>1301685.1559637289</v>
      </c>
      <c r="BM68" s="138">
        <f t="shared" si="101"/>
        <v>612490.2009462706</v>
      </c>
      <c r="BN68" s="139">
        <f t="shared" si="102"/>
        <v>1914175.3569099996</v>
      </c>
      <c r="BO68" s="41"/>
      <c r="BP68" s="43">
        <v>1352092.3199999989</v>
      </c>
      <c r="BQ68" s="47">
        <v>15.58931328690678</v>
      </c>
      <c r="BR68" s="44">
        <v>176301.52000000011</v>
      </c>
      <c r="BS68" s="47">
        <v>10.925974219137339</v>
      </c>
      <c r="BT68" s="44">
        <v>1528393.8399999989</v>
      </c>
      <c r="BU68" s="48">
        <v>14.857816230508991</v>
      </c>
      <c r="BV68" s="46">
        <v>208015.25999999995</v>
      </c>
      <c r="BW68" s="47">
        <v>0.7751495593523503</v>
      </c>
      <c r="BX68" s="44">
        <v>228173.1999999999</v>
      </c>
      <c r="BY68" s="47">
        <v>1.3403660886319839</v>
      </c>
      <c r="BZ68" s="44">
        <v>436188.45999999985</v>
      </c>
      <c r="CA68" s="48">
        <v>0.99453121045539394</v>
      </c>
      <c r="CB68" s="137">
        <f t="shared" si="103"/>
        <v>1560107.5799999989</v>
      </c>
      <c r="CC68" s="138">
        <f t="shared" si="104"/>
        <v>404474.72</v>
      </c>
      <c r="CD68" s="139">
        <f t="shared" si="105"/>
        <v>1964582.2999999989</v>
      </c>
      <c r="CE68" s="41"/>
      <c r="CF68" s="43">
        <v>902756.3559573621</v>
      </c>
      <c r="CG68" s="47">
        <v>7.2083261945844077</v>
      </c>
      <c r="CH68" s="44">
        <v>205527.69298156787</v>
      </c>
      <c r="CI68" s="47">
        <v>9.5120883501442997</v>
      </c>
      <c r="CJ68" s="44">
        <v>1108284.04893893</v>
      </c>
      <c r="CK68" s="48">
        <v>7.5473053147123164</v>
      </c>
      <c r="CL68" s="46">
        <v>552111.09367067763</v>
      </c>
      <c r="CM68" s="47">
        <v>1.0288276402113845</v>
      </c>
      <c r="CN68" s="44">
        <v>744277.63549413695</v>
      </c>
      <c r="CO68" s="47">
        <v>2.3170844128168442</v>
      </c>
      <c r="CP68" s="44">
        <v>1296388.7291648146</v>
      </c>
      <c r="CQ68" s="48">
        <v>1.5111997253201763</v>
      </c>
      <c r="CR68" s="137">
        <f t="shared" si="106"/>
        <v>1454867.4496280397</v>
      </c>
      <c r="CS68" s="138">
        <f t="shared" si="107"/>
        <v>949805.32847570488</v>
      </c>
      <c r="CT68" s="139">
        <f t="shared" si="108"/>
        <v>2404672.7781037446</v>
      </c>
      <c r="CU68" s="41"/>
      <c r="CV68" s="46">
        <f t="shared" si="109"/>
        <v>5419554.8200489813</v>
      </c>
      <c r="CW68" s="47">
        <f t="shared" si="123"/>
        <v>7.9723135289637659</v>
      </c>
      <c r="CX68" s="47">
        <f t="shared" si="110"/>
        <v>1173476.0683464161</v>
      </c>
      <c r="CY68" s="47">
        <f t="shared" si="111"/>
        <v>7.8005521876319746</v>
      </c>
      <c r="CZ68" s="44">
        <f t="shared" si="112"/>
        <v>6593030.888395397</v>
      </c>
      <c r="DA68" s="48">
        <f t="shared" si="113"/>
        <v>7.9411910025094157</v>
      </c>
      <c r="DB68" s="46">
        <f t="shared" si="114"/>
        <v>3119945.5189641453</v>
      </c>
      <c r="DC68" s="47">
        <f t="shared" si="115"/>
        <v>1.1224557742774497</v>
      </c>
      <c r="DD68" s="44">
        <f t="shared" si="116"/>
        <v>2282938.5490294895</v>
      </c>
      <c r="DE68" s="47">
        <f t="shared" si="117"/>
        <v>1.502471971219608</v>
      </c>
      <c r="DF68" s="44">
        <f t="shared" si="118"/>
        <v>5402884.0679936353</v>
      </c>
      <c r="DG68" s="48">
        <f t="shared" si="119"/>
        <v>1.2567693398443358</v>
      </c>
      <c r="DH68" s="174"/>
      <c r="DI68" s="187" t="s">
        <v>68</v>
      </c>
      <c r="DJ68" s="46">
        <f t="shared" si="120"/>
        <v>6593030.888395397</v>
      </c>
      <c r="DK68" s="44">
        <f t="shared" si="121"/>
        <v>5402884.0679936353</v>
      </c>
      <c r="DL68" s="45">
        <f t="shared" si="122"/>
        <v>11995914.956389032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561586.74677156552</v>
      </c>
      <c r="E69" s="47">
        <v>5.3184592277025295</v>
      </c>
      <c r="F69" s="44">
        <v>0</v>
      </c>
      <c r="G69" s="47">
        <v>0</v>
      </c>
      <c r="H69" s="44">
        <v>561586.74677156552</v>
      </c>
      <c r="I69" s="48">
        <v>4.3638724591776015</v>
      </c>
      <c r="J69" s="46">
        <v>199987.77901256483</v>
      </c>
      <c r="K69" s="47">
        <v>0.65416838345953499</v>
      </c>
      <c r="L69" s="44">
        <v>0</v>
      </c>
      <c r="M69" s="47">
        <v>0</v>
      </c>
      <c r="N69" s="44">
        <v>199987.77901256483</v>
      </c>
      <c r="O69" s="48">
        <v>0.35148657856567989</v>
      </c>
      <c r="P69" s="137">
        <f t="shared" si="91"/>
        <v>761574.52578413032</v>
      </c>
      <c r="Q69" s="138">
        <f t="shared" si="92"/>
        <v>0</v>
      </c>
      <c r="R69" s="139">
        <f t="shared" si="93"/>
        <v>761574.52578413032</v>
      </c>
      <c r="S69" s="39"/>
      <c r="T69" s="43">
        <v>1861339.0015339707</v>
      </c>
      <c r="U69" s="47">
        <v>9.8244950175709285</v>
      </c>
      <c r="V69" s="44">
        <v>445489.96823504311</v>
      </c>
      <c r="W69" s="47">
        <v>9.7109529860499855</v>
      </c>
      <c r="X69" s="44">
        <v>2306828.969769014</v>
      </c>
      <c r="Y69" s="48">
        <v>9.802361621223513</v>
      </c>
      <c r="Z69" s="46">
        <v>716127.59240650747</v>
      </c>
      <c r="AA69" s="47">
        <v>0.75589524103748984</v>
      </c>
      <c r="AB69" s="44">
        <v>316346.51860507659</v>
      </c>
      <c r="AC69" s="47">
        <v>0.87780400518634727</v>
      </c>
      <c r="AD69" s="44">
        <v>1032474.1110115841</v>
      </c>
      <c r="AE69" s="48">
        <v>0.78948970618133107</v>
      </c>
      <c r="AF69" s="137">
        <f t="shared" si="94"/>
        <v>2577466.5939404783</v>
      </c>
      <c r="AG69" s="138">
        <f t="shared" si="95"/>
        <v>761836.4868401197</v>
      </c>
      <c r="AH69" s="139">
        <f t="shared" si="96"/>
        <v>3339303.0807805979</v>
      </c>
      <c r="AI69" s="41"/>
      <c r="AJ69" s="43">
        <v>49135.441515726503</v>
      </c>
      <c r="AK69" s="47">
        <v>0.7794327651606362</v>
      </c>
      <c r="AL69" s="44">
        <v>15677.674247153496</v>
      </c>
      <c r="AM69" s="47">
        <v>0.90277981384046391</v>
      </c>
      <c r="AN69" s="44">
        <v>64813.115762879999</v>
      </c>
      <c r="AO69" s="48">
        <v>0.80607312592194613</v>
      </c>
      <c r="AP69" s="46">
        <v>31084.882411632636</v>
      </c>
      <c r="AQ69" s="47">
        <v>0.21977744603029339</v>
      </c>
      <c r="AR69" s="44">
        <v>49991.416999853245</v>
      </c>
      <c r="AS69" s="47">
        <v>0.3628903882857254</v>
      </c>
      <c r="AT69" s="44">
        <v>81076.299411485874</v>
      </c>
      <c r="AU69" s="48">
        <v>0.29039101212221435</v>
      </c>
      <c r="AV69" s="137">
        <f t="shared" si="97"/>
        <v>80220.323927359132</v>
      </c>
      <c r="AW69" s="138">
        <f t="shared" si="98"/>
        <v>65669.091247006741</v>
      </c>
      <c r="AX69" s="139">
        <f t="shared" si="99"/>
        <v>145889.41517436586</v>
      </c>
      <c r="AY69" s="41"/>
      <c r="AZ69" s="43">
        <v>489186.92209449073</v>
      </c>
      <c r="BA69" s="47">
        <v>4.4578526836634351</v>
      </c>
      <c r="BB69" s="44">
        <v>95138.48482550928</v>
      </c>
      <c r="BC69" s="47">
        <v>3.6101576604374941</v>
      </c>
      <c r="BD69" s="44">
        <v>584325.40691999998</v>
      </c>
      <c r="BE69" s="48">
        <v>4.2937004968807173</v>
      </c>
      <c r="BF69" s="46">
        <v>369640.76504201844</v>
      </c>
      <c r="BG69" s="47">
        <v>0.63727430640620797</v>
      </c>
      <c r="BH69" s="44">
        <v>289118.78492798161</v>
      </c>
      <c r="BI69" s="47">
        <v>1.0844543569576548</v>
      </c>
      <c r="BJ69" s="44">
        <v>658759.54997000005</v>
      </c>
      <c r="BK69" s="48">
        <v>0.77808972436829482</v>
      </c>
      <c r="BL69" s="137">
        <f t="shared" si="100"/>
        <v>858827.68713650922</v>
      </c>
      <c r="BM69" s="138">
        <f t="shared" si="101"/>
        <v>384257.26975349092</v>
      </c>
      <c r="BN69" s="139">
        <f t="shared" si="102"/>
        <v>1243084.95689</v>
      </c>
      <c r="BO69" s="41"/>
      <c r="BP69" s="43">
        <v>966625.16999999969</v>
      </c>
      <c r="BQ69" s="47">
        <v>11.144965756583495</v>
      </c>
      <c r="BR69" s="44">
        <v>117735.95999999996</v>
      </c>
      <c r="BS69" s="47">
        <v>7.2964774417451634</v>
      </c>
      <c r="BT69" s="44">
        <v>1084361.1299999997</v>
      </c>
      <c r="BU69" s="48">
        <v>10.541287183575063</v>
      </c>
      <c r="BV69" s="46">
        <v>175356.52000000031</v>
      </c>
      <c r="BW69" s="47">
        <v>0.65344979597920783</v>
      </c>
      <c r="BX69" s="44">
        <v>246442.23999999987</v>
      </c>
      <c r="BY69" s="47">
        <v>1.4476845716434035</v>
      </c>
      <c r="BZ69" s="44">
        <v>421798.76000000018</v>
      </c>
      <c r="CA69" s="48">
        <v>0.96172198446374424</v>
      </c>
      <c r="CB69" s="137">
        <f t="shared" si="103"/>
        <v>1141981.69</v>
      </c>
      <c r="CC69" s="138">
        <f t="shared" si="104"/>
        <v>364178.19999999984</v>
      </c>
      <c r="CD69" s="139">
        <f t="shared" si="105"/>
        <v>1506159.8899999997</v>
      </c>
      <c r="CE69" s="41"/>
      <c r="CF69" s="43">
        <v>849803.19514255319</v>
      </c>
      <c r="CG69" s="47">
        <v>6.7855059577967802</v>
      </c>
      <c r="CH69" s="44">
        <v>193312.4826981962</v>
      </c>
      <c r="CI69" s="47">
        <v>8.9467525662144762</v>
      </c>
      <c r="CJ69" s="44">
        <v>1043115.6778407494</v>
      </c>
      <c r="CK69" s="48">
        <v>7.1035151203020153</v>
      </c>
      <c r="CL69" s="46">
        <v>498550.72748124646</v>
      </c>
      <c r="CM69" s="47">
        <v>0.92902094227099019</v>
      </c>
      <c r="CN69" s="44">
        <v>673244.24034137779</v>
      </c>
      <c r="CO69" s="47">
        <v>2.0959433159348402</v>
      </c>
      <c r="CP69" s="44">
        <v>1171794.9678226244</v>
      </c>
      <c r="CQ69" s="48">
        <v>1.365960836952004</v>
      </c>
      <c r="CR69" s="137">
        <f t="shared" si="106"/>
        <v>1348353.9226237996</v>
      </c>
      <c r="CS69" s="138">
        <f t="shared" si="107"/>
        <v>866556.72303957399</v>
      </c>
      <c r="CT69" s="139">
        <f t="shared" si="108"/>
        <v>2214910.6456633736</v>
      </c>
      <c r="CU69" s="41"/>
      <c r="CV69" s="46">
        <f t="shared" si="109"/>
        <v>4777676.4770583063</v>
      </c>
      <c r="CW69" s="47">
        <f t="shared" si="123"/>
        <v>7.0280929116461328</v>
      </c>
      <c r="CX69" s="47">
        <f t="shared" si="110"/>
        <v>867354.57000590209</v>
      </c>
      <c r="CY69" s="47">
        <f t="shared" si="111"/>
        <v>5.7656434340805136</v>
      </c>
      <c r="CZ69" s="44">
        <f t="shared" si="112"/>
        <v>5645031.0470642084</v>
      </c>
      <c r="DA69" s="48">
        <f t="shared" si="113"/>
        <v>6.7993416864975194</v>
      </c>
      <c r="DB69" s="46">
        <f t="shared" si="114"/>
        <v>1990748.2663539702</v>
      </c>
      <c r="DC69" s="47">
        <f t="shared" si="115"/>
        <v>0.71620702128276992</v>
      </c>
      <c r="DD69" s="44">
        <f t="shared" si="116"/>
        <v>1575143.200874289</v>
      </c>
      <c r="DE69" s="47">
        <f t="shared" si="117"/>
        <v>1.036650115254673</v>
      </c>
      <c r="DF69" s="44">
        <f t="shared" si="118"/>
        <v>3565891.467228259</v>
      </c>
      <c r="DG69" s="48">
        <f t="shared" si="119"/>
        <v>0.82946496886230947</v>
      </c>
      <c r="DH69" s="174"/>
      <c r="DI69" s="187" t="s">
        <v>69</v>
      </c>
      <c r="DJ69" s="46">
        <f t="shared" si="120"/>
        <v>5645031.0470642084</v>
      </c>
      <c r="DK69" s="44">
        <f t="shared" si="121"/>
        <v>3565891.467228259</v>
      </c>
      <c r="DL69" s="45">
        <f t="shared" si="122"/>
        <v>9210922.5142924674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-167611.4460603316</v>
      </c>
      <c r="E70" s="47">
        <v>-1.587349856621066</v>
      </c>
      <c r="F70" s="44">
        <v>0</v>
      </c>
      <c r="G70" s="47">
        <v>0</v>
      </c>
      <c r="H70" s="44">
        <v>-167611.4460603316</v>
      </c>
      <c r="I70" s="48">
        <v>-1.3024434381873617</v>
      </c>
      <c r="J70" s="46">
        <v>-59688.447114164046</v>
      </c>
      <c r="K70" s="47">
        <v>-0.19524340513541802</v>
      </c>
      <c r="L70" s="44">
        <v>0</v>
      </c>
      <c r="M70" s="47">
        <v>0</v>
      </c>
      <c r="N70" s="44">
        <v>-59688.447114164046</v>
      </c>
      <c r="O70" s="48">
        <v>-0.10490485048457854</v>
      </c>
      <c r="P70" s="137">
        <f t="shared" si="91"/>
        <v>-227299.89317449564</v>
      </c>
      <c r="Q70" s="138">
        <f t="shared" si="92"/>
        <v>0</v>
      </c>
      <c r="R70" s="139">
        <f t="shared" si="93"/>
        <v>-227299.89317449564</v>
      </c>
      <c r="S70" s="39"/>
      <c r="T70" s="43">
        <v>-1678583.5077570598</v>
      </c>
      <c r="U70" s="47">
        <v>-8.859877375881112</v>
      </c>
      <c r="V70" s="44">
        <v>-258398.73302596883</v>
      </c>
      <c r="W70" s="47">
        <v>-5.6326699297213914</v>
      </c>
      <c r="X70" s="44">
        <v>-1936982.2407830285</v>
      </c>
      <c r="Y70" s="48">
        <v>-8.2307794062185167</v>
      </c>
      <c r="Z70" s="46">
        <v>868829.21551777958</v>
      </c>
      <c r="AA70" s="47">
        <v>0.91707661630139603</v>
      </c>
      <c r="AB70" s="44">
        <v>335747.94211900147</v>
      </c>
      <c r="AC70" s="47">
        <v>0.93163942383402554</v>
      </c>
      <c r="AD70" s="44">
        <v>1204577.157636781</v>
      </c>
      <c r="AE70" s="48">
        <v>0.92108969717763234</v>
      </c>
      <c r="AF70" s="137">
        <f t="shared" si="94"/>
        <v>-809754.29223928018</v>
      </c>
      <c r="AG70" s="138">
        <f t="shared" si="95"/>
        <v>77349.209093032638</v>
      </c>
      <c r="AH70" s="139">
        <f t="shared" si="96"/>
        <v>-732405.08314624755</v>
      </c>
      <c r="AI70" s="41"/>
      <c r="AJ70" s="43">
        <v>35613.991462294827</v>
      </c>
      <c r="AK70" s="47">
        <v>0.56494275796787474</v>
      </c>
      <c r="AL70" s="44">
        <v>13323.738183031353</v>
      </c>
      <c r="AM70" s="47">
        <v>0.76723126701781375</v>
      </c>
      <c r="AN70" s="44">
        <v>48937.729645326181</v>
      </c>
      <c r="AO70" s="48">
        <v>0.60863280906059469</v>
      </c>
      <c r="AP70" s="46">
        <v>51222.82798600864</v>
      </c>
      <c r="AQ70" s="47">
        <v>0.36215746819107059</v>
      </c>
      <c r="AR70" s="44">
        <v>80641.507727956487</v>
      </c>
      <c r="AS70" s="47">
        <v>0.58538104753922782</v>
      </c>
      <c r="AT70" s="44">
        <v>131864.33571396512</v>
      </c>
      <c r="AU70" s="48">
        <v>0.4722985408652855</v>
      </c>
      <c r="AV70" s="137">
        <f t="shared" si="97"/>
        <v>86836.81944830346</v>
      </c>
      <c r="AW70" s="138">
        <f t="shared" si="98"/>
        <v>93965.24591098784</v>
      </c>
      <c r="AX70" s="139">
        <f t="shared" si="99"/>
        <v>180802.0653592913</v>
      </c>
      <c r="AY70" s="41"/>
      <c r="AZ70" s="43">
        <v>304512.70420011273</v>
      </c>
      <c r="BA70" s="47">
        <v>2.7749572082098193</v>
      </c>
      <c r="BB70" s="44">
        <v>59222.509799886466</v>
      </c>
      <c r="BC70" s="47">
        <v>2.247277721697206</v>
      </c>
      <c r="BD70" s="44">
        <v>363735.21399999922</v>
      </c>
      <c r="BE70" s="48">
        <v>2.6727745372513518</v>
      </c>
      <c r="BF70" s="46">
        <v>257387.10731802945</v>
      </c>
      <c r="BG70" s="47">
        <v>0.443744862056413</v>
      </c>
      <c r="BH70" s="44">
        <v>201318.29268197046</v>
      </c>
      <c r="BI70" s="47">
        <v>0.75512388338454728</v>
      </c>
      <c r="BJ70" s="44">
        <v>458705.39999999991</v>
      </c>
      <c r="BK70" s="48">
        <v>0.54179701572220429</v>
      </c>
      <c r="BL70" s="137">
        <f t="shared" si="100"/>
        <v>561899.81151814223</v>
      </c>
      <c r="BM70" s="138">
        <f t="shared" si="101"/>
        <v>260540.80248185692</v>
      </c>
      <c r="BN70" s="139">
        <f t="shared" si="102"/>
        <v>822440.61399999913</v>
      </c>
      <c r="BO70" s="41"/>
      <c r="BP70" s="43">
        <v>114219.47000000003</v>
      </c>
      <c r="BQ70" s="47">
        <v>1.3169242032929027</v>
      </c>
      <c r="BR70" s="44">
        <v>14747.309999999998</v>
      </c>
      <c r="BS70" s="47">
        <v>0.9139383986117996</v>
      </c>
      <c r="BT70" s="44">
        <v>128966.78000000003</v>
      </c>
      <c r="BU70" s="48">
        <v>1.2537113582455188</v>
      </c>
      <c r="BV70" s="46">
        <v>80009.26999999996</v>
      </c>
      <c r="BW70" s="47">
        <v>0.29814711855564441</v>
      </c>
      <c r="BX70" s="44">
        <v>102030.30999999988</v>
      </c>
      <c r="BY70" s="47">
        <v>0.59936034353118028</v>
      </c>
      <c r="BZ70" s="44">
        <v>182039.57999999984</v>
      </c>
      <c r="CA70" s="48">
        <v>0.41505922428161307</v>
      </c>
      <c r="CB70" s="137">
        <f t="shared" si="103"/>
        <v>194228.74</v>
      </c>
      <c r="CC70" s="138">
        <f t="shared" si="104"/>
        <v>116777.61999999988</v>
      </c>
      <c r="CD70" s="139">
        <f t="shared" si="105"/>
        <v>311006.35999999987</v>
      </c>
      <c r="CE70" s="41"/>
      <c r="CF70" s="43">
        <v>982876.4494607579</v>
      </c>
      <c r="CG70" s="47">
        <v>7.848068872552723</v>
      </c>
      <c r="CH70" s="44">
        <v>224052.25763464178</v>
      </c>
      <c r="CI70" s="47">
        <v>10.36942924212717</v>
      </c>
      <c r="CJ70" s="44">
        <v>1206928.7070953997</v>
      </c>
      <c r="CK70" s="48">
        <v>8.2190657298198762</v>
      </c>
      <c r="CL70" s="46">
        <v>419620.49900893867</v>
      </c>
      <c r="CM70" s="47">
        <v>0.78193894802845598</v>
      </c>
      <c r="CN70" s="44">
        <v>570956.67966303614</v>
      </c>
      <c r="CO70" s="47">
        <v>1.777501781257409</v>
      </c>
      <c r="CP70" s="44">
        <v>990577.17867197481</v>
      </c>
      <c r="CQ70" s="48">
        <v>1.1547153462850028</v>
      </c>
      <c r="CR70" s="137">
        <f t="shared" si="106"/>
        <v>1402496.9484696966</v>
      </c>
      <c r="CS70" s="138">
        <f t="shared" si="107"/>
        <v>795008.93729767785</v>
      </c>
      <c r="CT70" s="139">
        <f t="shared" si="108"/>
        <v>2197505.8857673742</v>
      </c>
      <c r="CU70" s="41"/>
      <c r="CV70" s="46">
        <f t="shared" si="109"/>
        <v>-408972.33869422576</v>
      </c>
      <c r="CW70" s="47">
        <f t="shared" si="123"/>
        <v>-0.6016095079769781</v>
      </c>
      <c r="CX70" s="47">
        <f t="shared" si="110"/>
        <v>52947.082591590763</v>
      </c>
      <c r="CY70" s="47">
        <f t="shared" si="111"/>
        <v>0.35195986699631576</v>
      </c>
      <c r="CZ70" s="44">
        <f t="shared" si="112"/>
        <v>-356025.256102635</v>
      </c>
      <c r="DA70" s="48">
        <f t="shared" si="113"/>
        <v>-0.42882622700960094</v>
      </c>
      <c r="DB70" s="46">
        <f t="shared" si="114"/>
        <v>1617380.4727165923</v>
      </c>
      <c r="DC70" s="47">
        <f t="shared" si="115"/>
        <v>0.58188133086601934</v>
      </c>
      <c r="DD70" s="44">
        <f t="shared" si="116"/>
        <v>1290694.7321919645</v>
      </c>
      <c r="DE70" s="47">
        <f t="shared" si="117"/>
        <v>0.84944584222103614</v>
      </c>
      <c r="DF70" s="44">
        <f t="shared" si="118"/>
        <v>2908075.2049085568</v>
      </c>
      <c r="DG70" s="48">
        <f t="shared" si="119"/>
        <v>0.6764497830226095</v>
      </c>
      <c r="DH70" s="174"/>
      <c r="DI70" s="187" t="s">
        <v>70</v>
      </c>
      <c r="DJ70" s="46">
        <f t="shared" si="120"/>
        <v>-356025.256102635</v>
      </c>
      <c r="DK70" s="44">
        <f t="shared" si="121"/>
        <v>2908075.2049085568</v>
      </c>
      <c r="DL70" s="45">
        <f t="shared" si="122"/>
        <v>2552049.9488059217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v>0</v>
      </c>
      <c r="F71" s="44">
        <v>0</v>
      </c>
      <c r="G71" s="47">
        <v>0</v>
      </c>
      <c r="H71" s="44">
        <v>0</v>
      </c>
      <c r="I71" s="48">
        <v>0</v>
      </c>
      <c r="J71" s="46">
        <v>0</v>
      </c>
      <c r="K71" s="47">
        <v>0</v>
      </c>
      <c r="L71" s="44">
        <v>0</v>
      </c>
      <c r="M71" s="47">
        <v>0</v>
      </c>
      <c r="N71" s="44">
        <v>0</v>
      </c>
      <c r="O71" s="48">
        <v>0</v>
      </c>
      <c r="P71" s="137">
        <f t="shared" si="91"/>
        <v>0</v>
      </c>
      <c r="Q71" s="138">
        <f t="shared" si="92"/>
        <v>0</v>
      </c>
      <c r="R71" s="139">
        <f t="shared" si="93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94"/>
        <v>0</v>
      </c>
      <c r="AG71" s="138">
        <f t="shared" si="95"/>
        <v>0</v>
      </c>
      <c r="AH71" s="139">
        <f t="shared" si="96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97"/>
        <v>0</v>
      </c>
      <c r="AW71" s="138">
        <f t="shared" si="98"/>
        <v>0</v>
      </c>
      <c r="AX71" s="139">
        <f t="shared" si="99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100"/>
        <v>0</v>
      </c>
      <c r="BM71" s="138">
        <f t="shared" si="101"/>
        <v>0</v>
      </c>
      <c r="BN71" s="139">
        <f t="shared" si="102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103"/>
        <v>0</v>
      </c>
      <c r="CC71" s="138">
        <f t="shared" si="104"/>
        <v>0</v>
      </c>
      <c r="CD71" s="139">
        <f t="shared" si="105"/>
        <v>0</v>
      </c>
      <c r="CE71" s="41"/>
      <c r="CF71" s="43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106"/>
        <v>0</v>
      </c>
      <c r="CS71" s="138">
        <f t="shared" si="107"/>
        <v>0</v>
      </c>
      <c r="CT71" s="139">
        <f t="shared" si="108"/>
        <v>0</v>
      </c>
      <c r="CU71" s="41"/>
      <c r="CV71" s="46">
        <f t="shared" si="109"/>
        <v>0</v>
      </c>
      <c r="CW71" s="47">
        <f t="shared" si="123"/>
        <v>0</v>
      </c>
      <c r="CX71" s="47">
        <f t="shared" si="110"/>
        <v>0</v>
      </c>
      <c r="CY71" s="47">
        <f t="shared" si="111"/>
        <v>0</v>
      </c>
      <c r="CZ71" s="44">
        <f t="shared" si="112"/>
        <v>0</v>
      </c>
      <c r="DA71" s="48">
        <f t="shared" si="113"/>
        <v>0</v>
      </c>
      <c r="DB71" s="46">
        <f t="shared" si="114"/>
        <v>0</v>
      </c>
      <c r="DC71" s="47">
        <f t="shared" si="115"/>
        <v>0</v>
      </c>
      <c r="DD71" s="44">
        <f t="shared" si="116"/>
        <v>0</v>
      </c>
      <c r="DE71" s="47">
        <f t="shared" si="117"/>
        <v>0</v>
      </c>
      <c r="DF71" s="44">
        <f t="shared" si="118"/>
        <v>0</v>
      </c>
      <c r="DG71" s="48">
        <f t="shared" si="119"/>
        <v>0</v>
      </c>
      <c r="DH71" s="174"/>
      <c r="DI71" s="187" t="s">
        <v>71</v>
      </c>
      <c r="DJ71" s="46">
        <f t="shared" si="120"/>
        <v>0</v>
      </c>
      <c r="DK71" s="44">
        <f t="shared" si="121"/>
        <v>0</v>
      </c>
      <c r="DL71" s="45">
        <f t="shared" si="122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v>0</v>
      </c>
      <c r="F72" s="44">
        <v>0</v>
      </c>
      <c r="G72" s="47">
        <v>0</v>
      </c>
      <c r="H72" s="44">
        <v>0</v>
      </c>
      <c r="I72" s="48">
        <v>0</v>
      </c>
      <c r="J72" s="46">
        <v>0</v>
      </c>
      <c r="K72" s="47">
        <v>0</v>
      </c>
      <c r="L72" s="44">
        <v>0</v>
      </c>
      <c r="M72" s="47">
        <v>0</v>
      </c>
      <c r="N72" s="44">
        <v>0</v>
      </c>
      <c r="O72" s="48">
        <v>0</v>
      </c>
      <c r="P72" s="137">
        <f t="shared" si="91"/>
        <v>0</v>
      </c>
      <c r="Q72" s="138">
        <f t="shared" si="92"/>
        <v>0</v>
      </c>
      <c r="R72" s="139">
        <f t="shared" si="93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94"/>
        <v>0</v>
      </c>
      <c r="AG72" s="138">
        <f t="shared" si="95"/>
        <v>0</v>
      </c>
      <c r="AH72" s="139">
        <f t="shared" si="96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97"/>
        <v>0</v>
      </c>
      <c r="AW72" s="138">
        <f t="shared" si="98"/>
        <v>0</v>
      </c>
      <c r="AX72" s="139">
        <f t="shared" si="99"/>
        <v>0</v>
      </c>
      <c r="AY72" s="41"/>
      <c r="AZ72" s="43">
        <v>2255030.4735379391</v>
      </c>
      <c r="BA72" s="47">
        <v>20.549596062713597</v>
      </c>
      <c r="BB72" s="44">
        <v>438564.83646206197</v>
      </c>
      <c r="BC72" s="47">
        <v>16.641932093578035</v>
      </c>
      <c r="BD72" s="44">
        <v>2693595.310000001</v>
      </c>
      <c r="BE72" s="48">
        <v>19.792895164194029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100"/>
        <v>2255030.4735379391</v>
      </c>
      <c r="BM72" s="138">
        <f t="shared" si="101"/>
        <v>438564.83646206197</v>
      </c>
      <c r="BN72" s="139">
        <f t="shared" si="102"/>
        <v>2693595.310000001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103"/>
        <v>0</v>
      </c>
      <c r="CC72" s="138">
        <f t="shared" si="104"/>
        <v>0</v>
      </c>
      <c r="CD72" s="139">
        <f t="shared" si="105"/>
        <v>0</v>
      </c>
      <c r="CE72" s="41"/>
      <c r="CF72" s="43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106"/>
        <v>0</v>
      </c>
      <c r="CS72" s="138">
        <f t="shared" si="107"/>
        <v>0</v>
      </c>
      <c r="CT72" s="139">
        <f t="shared" si="108"/>
        <v>0</v>
      </c>
      <c r="CU72" s="41"/>
      <c r="CV72" s="46">
        <f t="shared" si="109"/>
        <v>2255030.4735379391</v>
      </c>
      <c r="CW72" s="47">
        <f t="shared" si="123"/>
        <v>3.3172115698332578</v>
      </c>
      <c r="CX72" s="47">
        <f t="shared" si="110"/>
        <v>438564.83646206197</v>
      </c>
      <c r="CY72" s="47">
        <f t="shared" si="111"/>
        <v>2.91531117400912</v>
      </c>
      <c r="CZ72" s="44">
        <f t="shared" si="112"/>
        <v>2693595.310000001</v>
      </c>
      <c r="DA72" s="48">
        <f t="shared" si="113"/>
        <v>3.2443886889447779</v>
      </c>
      <c r="DB72" s="46">
        <f t="shared" si="114"/>
        <v>0</v>
      </c>
      <c r="DC72" s="47">
        <f t="shared" si="115"/>
        <v>0</v>
      </c>
      <c r="DD72" s="44">
        <f t="shared" si="116"/>
        <v>0</v>
      </c>
      <c r="DE72" s="47">
        <f t="shared" si="117"/>
        <v>0</v>
      </c>
      <c r="DF72" s="44">
        <f t="shared" si="118"/>
        <v>0</v>
      </c>
      <c r="DG72" s="48">
        <f t="shared" si="119"/>
        <v>0</v>
      </c>
      <c r="DH72" s="174"/>
      <c r="DI72" s="187" t="s">
        <v>72</v>
      </c>
      <c r="DJ72" s="46">
        <f t="shared" si="120"/>
        <v>2693595.310000001</v>
      </c>
      <c r="DK72" s="44">
        <f t="shared" si="121"/>
        <v>0</v>
      </c>
      <c r="DL72" s="45">
        <f t="shared" si="122"/>
        <v>2693595.310000001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4875709.3785512336</v>
      </c>
      <c r="E73" s="55">
        <v>46.174988432373979</v>
      </c>
      <c r="F73" s="52">
        <v>0</v>
      </c>
      <c r="G73" s="55">
        <v>0</v>
      </c>
      <c r="H73" s="52">
        <v>4875709.3785512336</v>
      </c>
      <c r="I73" s="56">
        <v>37.887243597414198</v>
      </c>
      <c r="J73" s="54">
        <v>1736298.6134069581</v>
      </c>
      <c r="K73" s="55">
        <v>5.6795053314937807</v>
      </c>
      <c r="L73" s="52">
        <v>0</v>
      </c>
      <c r="M73" s="55">
        <v>0</v>
      </c>
      <c r="N73" s="52">
        <v>1736298.6134069581</v>
      </c>
      <c r="O73" s="56">
        <v>3.0516147637021498</v>
      </c>
      <c r="P73" s="143">
        <f t="shared" si="91"/>
        <v>6612007.9919581916</v>
      </c>
      <c r="Q73" s="144">
        <f t="shared" si="92"/>
        <v>0</v>
      </c>
      <c r="R73" s="145">
        <f t="shared" si="93"/>
        <v>6612007.9919581916</v>
      </c>
      <c r="S73" s="39"/>
      <c r="T73" s="51">
        <v>10336961.905891122</v>
      </c>
      <c r="U73" s="55">
        <v>54.560416268908433</v>
      </c>
      <c r="V73" s="52">
        <v>2742066.8778592739</v>
      </c>
      <c r="W73" s="55">
        <v>59.772574994207609</v>
      </c>
      <c r="X73" s="44">
        <v>13079028.783750396</v>
      </c>
      <c r="Y73" s="56">
        <v>55.576452122304453</v>
      </c>
      <c r="Z73" s="54">
        <v>6560948.1606340855</v>
      </c>
      <c r="AA73" s="55">
        <v>6.9252875380087247</v>
      </c>
      <c r="AB73" s="52">
        <v>2871316.1292200666</v>
      </c>
      <c r="AC73" s="55">
        <v>7.9673795984840243</v>
      </c>
      <c r="AD73" s="52">
        <v>9432264.2898541521</v>
      </c>
      <c r="AE73" s="56">
        <v>7.2124574199014146</v>
      </c>
      <c r="AF73" s="143">
        <f t="shared" si="94"/>
        <v>16897910.066525206</v>
      </c>
      <c r="AG73" s="144">
        <f t="shared" si="95"/>
        <v>5613383.0070793405</v>
      </c>
      <c r="AH73" s="145">
        <f t="shared" si="96"/>
        <v>22511293.073604546</v>
      </c>
      <c r="AI73" s="41"/>
      <c r="AJ73" s="51">
        <v>3376131.2544198334</v>
      </c>
      <c r="AK73" s="55">
        <v>53.55538157391868</v>
      </c>
      <c r="AL73" s="52">
        <v>903567.98318007484</v>
      </c>
      <c r="AM73" s="55">
        <v>52.030863939886835</v>
      </c>
      <c r="AN73" s="44">
        <v>4279699.2375999074</v>
      </c>
      <c r="AO73" s="56">
        <v>53.226117921546994</v>
      </c>
      <c r="AP73" s="54">
        <v>513515.57840498036</v>
      </c>
      <c r="AQ73" s="55">
        <v>3.6306761860672547</v>
      </c>
      <c r="AR73" s="52">
        <v>811831.07262836513</v>
      </c>
      <c r="AS73" s="55">
        <v>5.893125477307219</v>
      </c>
      <c r="AT73" s="52">
        <v>1325346.6510333456</v>
      </c>
      <c r="AU73" s="56">
        <v>4.7469945989152666</v>
      </c>
      <c r="AV73" s="143">
        <f t="shared" si="97"/>
        <v>3889646.8328248137</v>
      </c>
      <c r="AW73" s="144">
        <f t="shared" si="98"/>
        <v>1715399.0558084399</v>
      </c>
      <c r="AX73" s="145">
        <f t="shared" si="99"/>
        <v>5605045.8886332531</v>
      </c>
      <c r="AY73" s="41"/>
      <c r="AZ73" s="51">
        <v>5276663.867694811</v>
      </c>
      <c r="BA73" s="55">
        <v>48.085075706193145</v>
      </c>
      <c r="BB73" s="52">
        <v>1026220.8220051867</v>
      </c>
      <c r="BC73" s="55">
        <v>38.941328198124943</v>
      </c>
      <c r="BD73" s="44">
        <v>6302884.6896999981</v>
      </c>
      <c r="BE73" s="56">
        <v>46.314431656489489</v>
      </c>
      <c r="BF73" s="54">
        <v>2622438.5002220785</v>
      </c>
      <c r="BG73" s="55">
        <v>4.5211806553099967</v>
      </c>
      <c r="BH73" s="52">
        <v>2051170.49967792</v>
      </c>
      <c r="BI73" s="55">
        <v>7.6937262509346107</v>
      </c>
      <c r="BJ73" s="52">
        <v>4673608.9998999983</v>
      </c>
      <c r="BK73" s="56">
        <v>5.5202040542759159</v>
      </c>
      <c r="BL73" s="143">
        <f t="shared" si="100"/>
        <v>7899102.3679168895</v>
      </c>
      <c r="BM73" s="144">
        <f t="shared" si="101"/>
        <v>3077391.3216831069</v>
      </c>
      <c r="BN73" s="145">
        <f t="shared" si="102"/>
        <v>10976493.689599996</v>
      </c>
      <c r="BO73" s="41"/>
      <c r="BP73" s="51">
        <v>6647326.8099999996</v>
      </c>
      <c r="BQ73" s="55">
        <v>76.642148342019084</v>
      </c>
      <c r="BR73" s="52">
        <v>824850.9700000002</v>
      </c>
      <c r="BS73" s="55">
        <v>51.118676871591482</v>
      </c>
      <c r="BT73" s="44">
        <v>7472177.7800000003</v>
      </c>
      <c r="BU73" s="56">
        <v>72.638505463312214</v>
      </c>
      <c r="BV73" s="54">
        <v>846493.21000000043</v>
      </c>
      <c r="BW73" s="55">
        <v>3.1543783793855171</v>
      </c>
      <c r="BX73" s="52">
        <v>1014517.9799999997</v>
      </c>
      <c r="BY73" s="55">
        <v>5.9596196954744096</v>
      </c>
      <c r="BZ73" s="52">
        <v>1861011.1900000002</v>
      </c>
      <c r="CA73" s="56">
        <v>4.2431973359903514</v>
      </c>
      <c r="CB73" s="143">
        <f t="shared" si="103"/>
        <v>7493820.0199999996</v>
      </c>
      <c r="CC73" s="144">
        <f t="shared" si="104"/>
        <v>1839368.95</v>
      </c>
      <c r="CD73" s="145">
        <f t="shared" si="105"/>
        <v>9333188.9699999988</v>
      </c>
      <c r="CE73" s="41"/>
      <c r="CF73" s="51">
        <v>4837700.1332092993</v>
      </c>
      <c r="CG73" s="55">
        <v>38.628053252282051</v>
      </c>
      <c r="CH73" s="52">
        <v>1101737.1790376985</v>
      </c>
      <c r="CI73" s="55">
        <v>50.989826400596961</v>
      </c>
      <c r="CJ73" s="44">
        <v>5939437.3122469978</v>
      </c>
      <c r="CK73" s="56">
        <v>40.446983637488493</v>
      </c>
      <c r="CL73" s="54">
        <v>2711393.2942409161</v>
      </c>
      <c r="CM73" s="55">
        <v>5.052527284051938</v>
      </c>
      <c r="CN73" s="52">
        <v>3663091.9199438556</v>
      </c>
      <c r="CO73" s="55">
        <v>11.40393421170331</v>
      </c>
      <c r="CP73" s="52">
        <v>6374485.2141847722</v>
      </c>
      <c r="CQ73" s="56">
        <v>7.430734383921707</v>
      </c>
      <c r="CR73" s="143">
        <f t="shared" si="106"/>
        <v>7549093.4274502154</v>
      </c>
      <c r="CS73" s="144">
        <f t="shared" si="107"/>
        <v>4764829.0989815537</v>
      </c>
      <c r="CT73" s="145">
        <f t="shared" si="108"/>
        <v>12313922.526431769</v>
      </c>
      <c r="CU73" s="41"/>
      <c r="CV73" s="54">
        <f>SUM(CV66:CV72)</f>
        <v>35350493.349766299</v>
      </c>
      <c r="CW73" s="55">
        <f t="shared" si="123"/>
        <v>52.001543622237669</v>
      </c>
      <c r="CX73" s="55">
        <f>SUM(CX66:CX72)</f>
        <v>6598443.8320822343</v>
      </c>
      <c r="CY73" s="55">
        <f t="shared" si="111"/>
        <v>43.862424516118153</v>
      </c>
      <c r="CZ73" s="52">
        <f t="shared" si="112"/>
        <v>41948937.181848533</v>
      </c>
      <c r="DA73" s="56">
        <f t="shared" si="113"/>
        <v>50.526765026942506</v>
      </c>
      <c r="DB73" s="54">
        <f>SUM(DB66:DB72)</f>
        <v>14991087.35690902</v>
      </c>
      <c r="DC73" s="55">
        <f t="shared" si="115"/>
        <v>5.3933097434492661</v>
      </c>
      <c r="DD73" s="52">
        <f>SUM(DD66:DD72)</f>
        <v>10411927.601470208</v>
      </c>
      <c r="DE73" s="55">
        <f t="shared" si="117"/>
        <v>6.8524093187822004</v>
      </c>
      <c r="DF73" s="52">
        <f>SUM(DF66:DF72)</f>
        <v>25403014.958379228</v>
      </c>
      <c r="DG73" s="56">
        <f t="shared" si="119"/>
        <v>5.9090163582121225</v>
      </c>
      <c r="DH73" s="175"/>
      <c r="DI73" s="187" t="s">
        <v>175</v>
      </c>
      <c r="DJ73" s="54">
        <f t="shared" ref="DJ73:DK73" si="124">SUM(DJ66:DJ72)</f>
        <v>41948937.181848533</v>
      </c>
      <c r="DK73" s="52">
        <f t="shared" si="124"/>
        <v>25403014.958379228</v>
      </c>
      <c r="DL73" s="53">
        <f>SUM(DL66:DL72)</f>
        <v>67351952.14022775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1309355.2434519159</v>
      </c>
      <c r="E75" s="47">
        <v>12.400136785475375</v>
      </c>
      <c r="F75" s="47">
        <v>298270.93824008427</v>
      </c>
      <c r="G75" s="47">
        <v>12.913279861463515</v>
      </c>
      <c r="H75" s="44">
        <v>1607626.1816920002</v>
      </c>
      <c r="I75" s="48">
        <v>12.492238570922373</v>
      </c>
      <c r="J75" s="46">
        <v>1141204.2876729383</v>
      </c>
      <c r="K75" s="47">
        <v>3.7329269205854456</v>
      </c>
      <c r="L75" s="44">
        <v>1783757.6875850619</v>
      </c>
      <c r="M75" s="47">
        <v>6.7755473121469771</v>
      </c>
      <c r="N75" s="44">
        <v>2924961.9752580002</v>
      </c>
      <c r="O75" s="48">
        <v>5.1407385100944332</v>
      </c>
      <c r="P75" s="137">
        <f t="shared" ref="P75:P96" si="125">+D75+J75</f>
        <v>2450559.5311248545</v>
      </c>
      <c r="Q75" s="138">
        <f t="shared" ref="Q75:Q96" si="126">+F75+L75</f>
        <v>2082028.6258251462</v>
      </c>
      <c r="R75" s="139">
        <f t="shared" ref="R75:R96" si="127">+P75+Q75</f>
        <v>4532588.1569500007</v>
      </c>
      <c r="S75" s="39"/>
      <c r="T75" s="43">
        <v>350744.74632770522</v>
      </c>
      <c r="U75" s="47">
        <v>1.8512963033041725</v>
      </c>
      <c r="V75" s="47">
        <v>72186.442345244985</v>
      </c>
      <c r="W75" s="47">
        <v>1.5735464271443049</v>
      </c>
      <c r="X75" s="44">
        <v>422931.1886729502</v>
      </c>
      <c r="Y75" s="48">
        <v>1.7971529344376511</v>
      </c>
      <c r="Z75" s="46">
        <v>161978.31211272767</v>
      </c>
      <c r="AA75" s="47">
        <v>0.17097321284025341</v>
      </c>
      <c r="AB75" s="44">
        <v>341422.66400068335</v>
      </c>
      <c r="AC75" s="47">
        <v>0.94738574409708354</v>
      </c>
      <c r="AD75" s="44">
        <v>503400.97611341102</v>
      </c>
      <c r="AE75" s="48">
        <v>0.38492964083504566</v>
      </c>
      <c r="AF75" s="137">
        <f t="shared" ref="AF75:AF96" si="128">+T75+Z75</f>
        <v>512723.05844043288</v>
      </c>
      <c r="AG75" s="138">
        <f t="shared" ref="AG75:AG96" si="129">+V75+AB75</f>
        <v>413609.10634592833</v>
      </c>
      <c r="AH75" s="139">
        <f t="shared" ref="AH75:AH96" si="130">+AF75+AG75</f>
        <v>926332.16478636116</v>
      </c>
      <c r="AI75" s="41"/>
      <c r="AJ75" s="43">
        <v>172736.65150619639</v>
      </c>
      <c r="AK75" s="47">
        <v>2.7401118576490542</v>
      </c>
      <c r="AL75" s="44">
        <v>40589.608582354456</v>
      </c>
      <c r="AM75" s="47">
        <v>2.3373032697428573</v>
      </c>
      <c r="AN75" s="44">
        <v>213326.26008855086</v>
      </c>
      <c r="AO75" s="48">
        <v>2.653113699084034</v>
      </c>
      <c r="AP75" s="46">
        <v>82700.733084943829</v>
      </c>
      <c r="AQ75" s="47">
        <v>0.58471367726455292</v>
      </c>
      <c r="AR75" s="44">
        <v>126913.54500668697</v>
      </c>
      <c r="AS75" s="47">
        <v>0.92127225812242375</v>
      </c>
      <c r="AT75" s="44">
        <v>209614.27809163078</v>
      </c>
      <c r="AU75" s="48">
        <v>0.75077553874730307</v>
      </c>
      <c r="AV75" s="137">
        <f t="shared" ref="AV75:AV96" si="131">+AJ75+AP75</f>
        <v>255437.3845911402</v>
      </c>
      <c r="AW75" s="138">
        <f t="shared" ref="AW75:AW96" si="132">+AL75+AR75</f>
        <v>167503.15358904144</v>
      </c>
      <c r="AX75" s="139">
        <f t="shared" ref="AX75:AX96" si="133">+AV75+AW75</f>
        <v>422940.53818018164</v>
      </c>
      <c r="AY75" s="41"/>
      <c r="AZ75" s="43">
        <v>3337017.5801071525</v>
      </c>
      <c r="BA75" s="47">
        <v>30.409506270568933</v>
      </c>
      <c r="BB75" s="47">
        <v>648992.81249828218</v>
      </c>
      <c r="BC75" s="47">
        <v>24.626904432067779</v>
      </c>
      <c r="BD75" s="44">
        <v>3986010.3926054346</v>
      </c>
      <c r="BE75" s="48">
        <v>29.289732400160442</v>
      </c>
      <c r="BF75" s="46">
        <v>697492.48247712106</v>
      </c>
      <c r="BG75" s="47">
        <v>1.2025027541094506</v>
      </c>
      <c r="BH75" s="44">
        <v>545551.78460163483</v>
      </c>
      <c r="BI75" s="47">
        <v>2.0463077482310208</v>
      </c>
      <c r="BJ75" s="44">
        <v>1243044.2670787559</v>
      </c>
      <c r="BK75" s="48">
        <v>1.4682139654642496</v>
      </c>
      <c r="BL75" s="137">
        <f t="shared" ref="BL75:BL96" si="134">+AZ75+BF75</f>
        <v>4034510.0625842735</v>
      </c>
      <c r="BM75" s="138">
        <f t="shared" ref="BM75:BM96" si="135">+BB75+BH75</f>
        <v>1194544.597099917</v>
      </c>
      <c r="BN75" s="139">
        <f t="shared" ref="BN75:BN96" si="136">+BL75+BM75</f>
        <v>5229054.6596841905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37">+BP75+BV75</f>
        <v>0</v>
      </c>
      <c r="CC75" s="138">
        <f t="shared" ref="CC75:CC96" si="138">+BR75+BX75</f>
        <v>0</v>
      </c>
      <c r="CD75" s="139">
        <f t="shared" ref="CD75:CD96" si="139">+CB75+CC75</f>
        <v>0</v>
      </c>
      <c r="CE75" s="41"/>
      <c r="CF75" s="43">
        <v>1987997.2828455698</v>
      </c>
      <c r="CG75" s="47">
        <v>15.873754633941534</v>
      </c>
      <c r="CH75" s="47">
        <v>445017.93288803217</v>
      </c>
      <c r="CI75" s="47">
        <v>20.596007446106917</v>
      </c>
      <c r="CJ75" s="44">
        <v>2433015.2157336017</v>
      </c>
      <c r="CK75" s="48">
        <v>16.568594202959595</v>
      </c>
      <c r="CL75" s="46">
        <v>189345.88788561244</v>
      </c>
      <c r="CM75" s="47">
        <v>0.35283529936328467</v>
      </c>
      <c r="CN75" s="44">
        <v>398633.44878690783</v>
      </c>
      <c r="CO75" s="47">
        <v>1.2410252660599286</v>
      </c>
      <c r="CP75" s="44">
        <v>587979.33667252026</v>
      </c>
      <c r="CQ75" s="48">
        <v>0.68540723325008712</v>
      </c>
      <c r="CR75" s="137">
        <f t="shared" ref="CR75:CR96" si="140">+CF75+CL75</f>
        <v>2177343.1707311822</v>
      </c>
      <c r="CS75" s="138">
        <f t="shared" ref="CS75:CS96" si="141">+CH75+CN75</f>
        <v>843651.38167494</v>
      </c>
      <c r="CT75" s="139">
        <f t="shared" ref="CT75:CT96" si="142">+CR75+CS75</f>
        <v>3020994.552406122</v>
      </c>
      <c r="CU75" s="41"/>
      <c r="CV75" s="46">
        <f t="shared" ref="CV75:CV94" si="143">+D75+T75+AJ75+AZ75+BP75+CF75</f>
        <v>7157851.5042385403</v>
      </c>
      <c r="CW75" s="47">
        <f t="shared" si="123"/>
        <v>10.529395546374197</v>
      </c>
      <c r="CX75" s="47">
        <f t="shared" ref="CX75:CX94" si="144">+F75+V75+AL75+BB75+BR75+CH75</f>
        <v>1505057.7345539981</v>
      </c>
      <c r="CY75" s="47">
        <f t="shared" ref="CY75:CY96" si="145">+CX75/$CX$111</f>
        <v>10.004704587057521</v>
      </c>
      <c r="CZ75" s="44">
        <f t="shared" ref="CZ75:CZ96" si="146">+CV75+CX75</f>
        <v>8662909.2387925386</v>
      </c>
      <c r="DA75" s="48">
        <f t="shared" ref="DA75:DA96" si="147">+CZ75/$CZ$111</f>
        <v>10.434323464757489</v>
      </c>
      <c r="DB75" s="46">
        <f t="shared" ref="DB75:DB94" si="148">+J75+Z75+AP75+BF75+BV75+CL75</f>
        <v>2272721.7032333435</v>
      </c>
      <c r="DC75" s="47">
        <f t="shared" si="115"/>
        <v>0.81765196975840648</v>
      </c>
      <c r="DD75" s="44">
        <f t="shared" ref="DD75:DD94" si="149">+L75+AB75+AR75+BH75+BX75+CN75</f>
        <v>3196279.1299809748</v>
      </c>
      <c r="DE75" s="47">
        <f t="shared" ref="DE75:DE96" si="150">+DD75/$DD$111</f>
        <v>2.1035694574574269</v>
      </c>
      <c r="DF75" s="44">
        <f t="shared" ref="DF75:DF94" si="151">+DB75+DD75</f>
        <v>5469000.8332143184</v>
      </c>
      <c r="DG75" s="48">
        <f t="shared" ref="DG75:DG96" si="152">+DF75/$DF$111</f>
        <v>1.2721488153861638</v>
      </c>
      <c r="DH75" s="174"/>
      <c r="DI75" s="187" t="s">
        <v>74</v>
      </c>
      <c r="DJ75" s="46">
        <f t="shared" ref="DJ75:DJ94" si="153">+CZ75</f>
        <v>8662909.2387925386</v>
      </c>
      <c r="DK75" s="44">
        <f t="shared" ref="DK75:DK94" si="154">+DF75</f>
        <v>5469000.8332143184</v>
      </c>
      <c r="DL75" s="45">
        <f t="shared" ref="DL75:DL94" si="155">+DJ75+DK75</f>
        <v>14131910.072006857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420647.62293946103</v>
      </c>
      <c r="E76" s="47">
        <v>3.9837073162688559</v>
      </c>
      <c r="F76" s="47">
        <v>95823.468680539037</v>
      </c>
      <c r="G76" s="47">
        <v>4.1485612901783284</v>
      </c>
      <c r="H76" s="44">
        <v>516471.09162000008</v>
      </c>
      <c r="I76" s="48">
        <v>4.0132962283005682</v>
      </c>
      <c r="J76" s="46">
        <v>366584.97232408071</v>
      </c>
      <c r="K76" s="47">
        <v>1.1991147655614276</v>
      </c>
      <c r="L76" s="44">
        <v>572990.10317391925</v>
      </c>
      <c r="M76" s="47">
        <v>2.176484833376076</v>
      </c>
      <c r="N76" s="44">
        <v>939575.07549800002</v>
      </c>
      <c r="O76" s="48">
        <v>1.6513410480529089</v>
      </c>
      <c r="P76" s="137">
        <f t="shared" si="125"/>
        <v>787232.59526354168</v>
      </c>
      <c r="Q76" s="138">
        <f t="shared" si="126"/>
        <v>668813.57185445831</v>
      </c>
      <c r="R76" s="139">
        <f t="shared" si="127"/>
        <v>1456046.1671179999</v>
      </c>
      <c r="S76" s="39"/>
      <c r="T76" s="43">
        <v>299627.13109223498</v>
      </c>
      <c r="U76" s="47">
        <v>1.5814879794163117</v>
      </c>
      <c r="V76" s="47">
        <v>66234.913030202006</v>
      </c>
      <c r="W76" s="47">
        <v>1.4438128180970464</v>
      </c>
      <c r="X76" s="44">
        <v>365862.04412243702</v>
      </c>
      <c r="Y76" s="48">
        <v>1.5546501743158108</v>
      </c>
      <c r="Z76" s="46">
        <v>1464401.8721646611</v>
      </c>
      <c r="AA76" s="47">
        <v>1.545722323609771</v>
      </c>
      <c r="AB76" s="44">
        <v>547679.65572893084</v>
      </c>
      <c r="AC76" s="47">
        <v>1.5197113515831193</v>
      </c>
      <c r="AD76" s="44">
        <v>2012081.5278935919</v>
      </c>
      <c r="AE76" s="48">
        <v>1.5385544657514156</v>
      </c>
      <c r="AF76" s="137">
        <f t="shared" si="128"/>
        <v>1764029.003256896</v>
      </c>
      <c r="AG76" s="138">
        <f t="shared" si="129"/>
        <v>613914.56875913288</v>
      </c>
      <c r="AH76" s="139">
        <f t="shared" si="130"/>
        <v>2377943.5720160287</v>
      </c>
      <c r="AI76" s="41"/>
      <c r="AJ76" s="43">
        <v>208750.24788983446</v>
      </c>
      <c r="AK76" s="47">
        <v>3.3113935261712317</v>
      </c>
      <c r="AL76" s="44">
        <v>54356.805793607171</v>
      </c>
      <c r="AM76" s="47">
        <v>3.1300705858348019</v>
      </c>
      <c r="AN76" s="44">
        <v>263107.0536834416</v>
      </c>
      <c r="AO76" s="48">
        <v>3.2722315956948687</v>
      </c>
      <c r="AP76" s="46">
        <v>65243.057139241646</v>
      </c>
      <c r="AQ76" s="47">
        <v>0.46128379317610291</v>
      </c>
      <c r="AR76" s="44">
        <v>102300.63208725804</v>
      </c>
      <c r="AS76" s="47">
        <v>0.7426057977138194</v>
      </c>
      <c r="AT76" s="44">
        <v>167543.6892264997</v>
      </c>
      <c r="AU76" s="48">
        <v>0.60009129477214906</v>
      </c>
      <c r="AV76" s="137">
        <f t="shared" si="131"/>
        <v>273993.30502907612</v>
      </c>
      <c r="AW76" s="138">
        <f t="shared" si="132"/>
        <v>156657.43788086521</v>
      </c>
      <c r="AX76" s="139">
        <f t="shared" si="133"/>
        <v>430650.74290994136</v>
      </c>
      <c r="AY76" s="41"/>
      <c r="AZ76" s="43">
        <v>389775.14888539939</v>
      </c>
      <c r="BA76" s="47">
        <v>3.5519350886254228</v>
      </c>
      <c r="BB76" s="47">
        <v>75804.596183442802</v>
      </c>
      <c r="BC76" s="47">
        <v>2.8765072736858346</v>
      </c>
      <c r="BD76" s="44">
        <v>465579.7450688422</v>
      </c>
      <c r="BE76" s="48">
        <v>3.4211416431073944</v>
      </c>
      <c r="BF76" s="46">
        <v>730955.45189253124</v>
      </c>
      <c r="BG76" s="47">
        <v>1.2601941470543645</v>
      </c>
      <c r="BH76" s="44">
        <v>571725.23183050216</v>
      </c>
      <c r="BI76" s="47">
        <v>2.1444816143498091</v>
      </c>
      <c r="BJ76" s="44">
        <v>1302680.6837230334</v>
      </c>
      <c r="BK76" s="48">
        <v>1.538653146180752</v>
      </c>
      <c r="BL76" s="137">
        <f t="shared" si="134"/>
        <v>1120730.6007779306</v>
      </c>
      <c r="BM76" s="138">
        <f t="shared" si="135"/>
        <v>647529.82801394491</v>
      </c>
      <c r="BN76" s="139">
        <f t="shared" si="136"/>
        <v>1768260.4287918755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37"/>
        <v>0</v>
      </c>
      <c r="CC76" s="138">
        <f t="shared" si="138"/>
        <v>0</v>
      </c>
      <c r="CD76" s="139">
        <f t="shared" si="139"/>
        <v>0</v>
      </c>
      <c r="CE76" s="41"/>
      <c r="CF76" s="43">
        <v>511881.19906188687</v>
      </c>
      <c r="CG76" s="47">
        <v>4.087267435298287</v>
      </c>
      <c r="CH76" s="47">
        <v>118430.85816581137</v>
      </c>
      <c r="CI76" s="47">
        <v>5.4811338069056958</v>
      </c>
      <c r="CJ76" s="44">
        <v>630312.05722769827</v>
      </c>
      <c r="CK76" s="48">
        <v>4.2923630850740455</v>
      </c>
      <c r="CL76" s="46">
        <v>220823.49098420329</v>
      </c>
      <c r="CM76" s="47">
        <v>0.41149202350212394</v>
      </c>
      <c r="CN76" s="44">
        <v>303800.72888598335</v>
      </c>
      <c r="CO76" s="47">
        <v>0.94579213445901422</v>
      </c>
      <c r="CP76" s="44">
        <v>524624.21987018664</v>
      </c>
      <c r="CQ76" s="48">
        <v>0.61155420371087232</v>
      </c>
      <c r="CR76" s="137">
        <f t="shared" si="140"/>
        <v>732704.69004609017</v>
      </c>
      <c r="CS76" s="138">
        <f t="shared" si="141"/>
        <v>422231.58705179475</v>
      </c>
      <c r="CT76" s="139">
        <f t="shared" si="142"/>
        <v>1154936.277097885</v>
      </c>
      <c r="CU76" s="41"/>
      <c r="CV76" s="46">
        <f t="shared" si="143"/>
        <v>1830681.3498688168</v>
      </c>
      <c r="CW76" s="47">
        <f t="shared" si="123"/>
        <v>2.692982390138257</v>
      </c>
      <c r="CX76" s="47">
        <f t="shared" si="144"/>
        <v>410650.64185360237</v>
      </c>
      <c r="CY76" s="47">
        <f t="shared" si="145"/>
        <v>2.7297546571848463</v>
      </c>
      <c r="CZ76" s="44">
        <f t="shared" si="146"/>
        <v>2241331.9917224189</v>
      </c>
      <c r="DA76" s="48">
        <f t="shared" si="147"/>
        <v>2.6996453903516353</v>
      </c>
      <c r="DB76" s="46">
        <f t="shared" si="148"/>
        <v>2848008.8445047177</v>
      </c>
      <c r="DC76" s="47">
        <f t="shared" si="115"/>
        <v>1.0246217292181843</v>
      </c>
      <c r="DD76" s="44">
        <f t="shared" si="149"/>
        <v>2098496.3517065938</v>
      </c>
      <c r="DE76" s="47">
        <f t="shared" si="150"/>
        <v>1.381084896694271</v>
      </c>
      <c r="DF76" s="44">
        <f t="shared" si="151"/>
        <v>4946505.196211312</v>
      </c>
      <c r="DG76" s="48">
        <f t="shared" si="152"/>
        <v>1.1506106723270135</v>
      </c>
      <c r="DH76" s="174"/>
      <c r="DI76" s="187" t="s">
        <v>75</v>
      </c>
      <c r="DJ76" s="46">
        <f t="shared" si="153"/>
        <v>2241331.9917224189</v>
      </c>
      <c r="DK76" s="44">
        <f t="shared" si="154"/>
        <v>4946505.196211312</v>
      </c>
      <c r="DL76" s="45">
        <f t="shared" si="155"/>
        <v>7187837.1879337309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69455.134205084323</v>
      </c>
      <c r="E77" s="47">
        <v>0.65776890488942652</v>
      </c>
      <c r="F77" s="47">
        <v>15821.869693915691</v>
      </c>
      <c r="G77" s="47">
        <v>0.68498873036261543</v>
      </c>
      <c r="H77" s="44">
        <v>85277.003899000018</v>
      </c>
      <c r="I77" s="48">
        <v>0.66265447120211374</v>
      </c>
      <c r="J77" s="46">
        <v>60575.84610245355</v>
      </c>
      <c r="K77" s="47">
        <v>0.19814612431415593</v>
      </c>
      <c r="L77" s="44">
        <v>94682.987379546466</v>
      </c>
      <c r="M77" s="47">
        <v>0.35965034102477539</v>
      </c>
      <c r="N77" s="44">
        <v>155258.83348200002</v>
      </c>
      <c r="O77" s="48">
        <v>0.27287365479096698</v>
      </c>
      <c r="P77" s="137">
        <f t="shared" si="125"/>
        <v>130030.98030753787</v>
      </c>
      <c r="Q77" s="138">
        <f t="shared" si="126"/>
        <v>110504.85707346216</v>
      </c>
      <c r="R77" s="139">
        <f t="shared" si="127"/>
        <v>240535.83738100005</v>
      </c>
      <c r="S77" s="39"/>
      <c r="T77" s="43">
        <v>237774.83294392907</v>
      </c>
      <c r="U77" s="47">
        <v>1.2550199934757866</v>
      </c>
      <c r="V77" s="47">
        <v>53962.139147396185</v>
      </c>
      <c r="W77" s="47">
        <v>1.176286411932342</v>
      </c>
      <c r="X77" s="44">
        <v>291736.97209132527</v>
      </c>
      <c r="Y77" s="48">
        <v>1.2396720069829488</v>
      </c>
      <c r="Z77" s="46">
        <v>1107093.5043443604</v>
      </c>
      <c r="AA77" s="47">
        <v>1.1685720815549672</v>
      </c>
      <c r="AB77" s="44">
        <v>413742.20427158976</v>
      </c>
      <c r="AC77" s="47">
        <v>1.1480593041633085</v>
      </c>
      <c r="AD77" s="44">
        <v>1520835.7086159503</v>
      </c>
      <c r="AE77" s="48">
        <v>1.1629193642142681</v>
      </c>
      <c r="AF77" s="137">
        <f t="shared" si="128"/>
        <v>1344868.3372882896</v>
      </c>
      <c r="AG77" s="138">
        <f t="shared" si="129"/>
        <v>467704.34341898595</v>
      </c>
      <c r="AH77" s="139">
        <f t="shared" si="130"/>
        <v>1812572.6807072754</v>
      </c>
      <c r="AI77" s="41"/>
      <c r="AJ77" s="43">
        <v>379360.52788747801</v>
      </c>
      <c r="AK77" s="47">
        <v>6.0177748713115164</v>
      </c>
      <c r="AL77" s="44">
        <v>91041.818601562714</v>
      </c>
      <c r="AM77" s="47">
        <v>5.2425324543108784</v>
      </c>
      <c r="AN77" s="44">
        <v>470402.3464890407</v>
      </c>
      <c r="AO77" s="48">
        <v>5.8503388613914469</v>
      </c>
      <c r="AP77" s="46">
        <v>118169.84963564828</v>
      </c>
      <c r="AQ77" s="47">
        <v>0.83548869211702848</v>
      </c>
      <c r="AR77" s="44">
        <v>182124.83569433389</v>
      </c>
      <c r="AS77" s="47">
        <v>1.3220539906237261</v>
      </c>
      <c r="AT77" s="44">
        <v>300294.6853299822</v>
      </c>
      <c r="AU77" s="48">
        <v>1.0755655874883405</v>
      </c>
      <c r="AV77" s="137">
        <f t="shared" si="131"/>
        <v>497530.37752312631</v>
      </c>
      <c r="AW77" s="138">
        <f t="shared" si="132"/>
        <v>273166.65429589659</v>
      </c>
      <c r="AX77" s="139">
        <f t="shared" si="133"/>
        <v>770697.03181902296</v>
      </c>
      <c r="AY77" s="41"/>
      <c r="AZ77" s="43">
        <v>-225916.51814880094</v>
      </c>
      <c r="BA77" s="47">
        <v>-2.0587274745644177</v>
      </c>
      <c r="BB77" s="47">
        <v>-43936.896640053565</v>
      </c>
      <c r="BC77" s="47">
        <v>-1.6672445884739333</v>
      </c>
      <c r="BD77" s="44">
        <v>-269853.41478885448</v>
      </c>
      <c r="BE77" s="48">
        <v>-1.9829186399257432</v>
      </c>
      <c r="BF77" s="46">
        <v>169333.70744072646</v>
      </c>
      <c r="BG77" s="47">
        <v>0.29193755442047614</v>
      </c>
      <c r="BH77" s="44">
        <v>132446.31104755937</v>
      </c>
      <c r="BI77" s="47">
        <v>0.49679227558414335</v>
      </c>
      <c r="BJ77" s="44">
        <v>301780.01848828583</v>
      </c>
      <c r="BK77" s="48">
        <v>0.35644558233137202</v>
      </c>
      <c r="BL77" s="137">
        <f t="shared" si="134"/>
        <v>-56582.810708074481</v>
      </c>
      <c r="BM77" s="138">
        <f t="shared" si="135"/>
        <v>88509.414407505799</v>
      </c>
      <c r="BN77" s="139">
        <f t="shared" si="136"/>
        <v>31926.603699431318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11.030000000000001</v>
      </c>
      <c r="BW77" s="47">
        <v>4.1102271245178967E-5</v>
      </c>
      <c r="BX77" s="44">
        <v>0</v>
      </c>
      <c r="BY77" s="47">
        <v>0</v>
      </c>
      <c r="BZ77" s="44">
        <v>11.030000000000001</v>
      </c>
      <c r="CA77" s="48">
        <v>2.5148944223152991E-5</v>
      </c>
      <c r="CB77" s="137">
        <f t="shared" si="137"/>
        <v>11.030000000000001</v>
      </c>
      <c r="CC77" s="138">
        <f t="shared" si="138"/>
        <v>0</v>
      </c>
      <c r="CD77" s="139">
        <f t="shared" si="139"/>
        <v>11.030000000000001</v>
      </c>
      <c r="CE77" s="41"/>
      <c r="CF77" s="43">
        <v>-258212.99695799907</v>
      </c>
      <c r="CG77" s="47">
        <v>-2.0617783496861901</v>
      </c>
      <c r="CH77" s="47">
        <v>-58768.800051648461</v>
      </c>
      <c r="CI77" s="47">
        <v>-2.7198963322834482</v>
      </c>
      <c r="CJ77" s="44">
        <v>-316981.79700964753</v>
      </c>
      <c r="CK77" s="48">
        <v>-2.1586148456511802</v>
      </c>
      <c r="CL77" s="46">
        <v>-190638.43136683165</v>
      </c>
      <c r="CM77" s="47">
        <v>-0.35524388067037677</v>
      </c>
      <c r="CN77" s="44">
        <v>-305690.12176561274</v>
      </c>
      <c r="CO77" s="47">
        <v>-0.9516741905390278</v>
      </c>
      <c r="CP77" s="44">
        <v>-496328.55313244439</v>
      </c>
      <c r="CQ77" s="48">
        <v>-0.57856995844566139</v>
      </c>
      <c r="CR77" s="137">
        <f t="shared" si="140"/>
        <v>-448851.42832483072</v>
      </c>
      <c r="CS77" s="138">
        <f t="shared" si="141"/>
        <v>-364458.9218172612</v>
      </c>
      <c r="CT77" s="139">
        <f t="shared" si="142"/>
        <v>-813310.35014209198</v>
      </c>
      <c r="CU77" s="41"/>
      <c r="CV77" s="46">
        <f t="shared" si="143"/>
        <v>202460.97992969141</v>
      </c>
      <c r="CW77" s="47">
        <f t="shared" si="123"/>
        <v>0.29782564490530467</v>
      </c>
      <c r="CX77" s="47">
        <f t="shared" si="144"/>
        <v>58120.130751172575</v>
      </c>
      <c r="CY77" s="47">
        <f t="shared" si="145"/>
        <v>0.38634713165933843</v>
      </c>
      <c r="CZ77" s="44">
        <f t="shared" si="146"/>
        <v>260581.11068086399</v>
      </c>
      <c r="DA77" s="48">
        <f t="shared" si="147"/>
        <v>0.31386541434305593</v>
      </c>
      <c r="DB77" s="46">
        <f t="shared" si="148"/>
        <v>1264545.506156357</v>
      </c>
      <c r="DC77" s="47">
        <f t="shared" si="115"/>
        <v>0.45494268941371063</v>
      </c>
      <c r="DD77" s="44">
        <f t="shared" si="149"/>
        <v>517306.21662741678</v>
      </c>
      <c r="DE77" s="47">
        <f t="shared" si="150"/>
        <v>0.34045510832990566</v>
      </c>
      <c r="DF77" s="44">
        <f t="shared" si="151"/>
        <v>1781851.7227837737</v>
      </c>
      <c r="DG77" s="48">
        <f t="shared" si="152"/>
        <v>0.4144780056654167</v>
      </c>
      <c r="DH77" s="174"/>
      <c r="DI77" s="187" t="s">
        <v>76</v>
      </c>
      <c r="DJ77" s="46">
        <f t="shared" si="153"/>
        <v>260581.11068086399</v>
      </c>
      <c r="DK77" s="44">
        <f t="shared" si="154"/>
        <v>1781851.7227837737</v>
      </c>
      <c r="DL77" s="45">
        <f t="shared" si="155"/>
        <v>2042432.8334646376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84759.925870394669</v>
      </c>
      <c r="E78" s="47">
        <v>0.80271162465333235</v>
      </c>
      <c r="F78" s="47">
        <v>19308.299058605353</v>
      </c>
      <c r="G78" s="47">
        <v>0.83592947695061703</v>
      </c>
      <c r="H78" s="44">
        <v>104068.22492900002</v>
      </c>
      <c r="I78" s="48">
        <v>0.80867375032248057</v>
      </c>
      <c r="J78" s="46">
        <v>73912.004588434487</v>
      </c>
      <c r="K78" s="47">
        <v>0.24176925609455432</v>
      </c>
      <c r="L78" s="44">
        <v>115528.05033556549</v>
      </c>
      <c r="M78" s="47">
        <v>0.43882965515818911</v>
      </c>
      <c r="N78" s="44">
        <v>189440.054924</v>
      </c>
      <c r="O78" s="48">
        <v>0.33294852854157547</v>
      </c>
      <c r="P78" s="137">
        <f t="shared" si="125"/>
        <v>158671.93045882916</v>
      </c>
      <c r="Q78" s="138">
        <f t="shared" si="126"/>
        <v>134836.34939417086</v>
      </c>
      <c r="R78" s="139">
        <f t="shared" si="127"/>
        <v>293508.27985300001</v>
      </c>
      <c r="S78" s="39"/>
      <c r="T78" s="43">
        <v>1346915.7439934683</v>
      </c>
      <c r="U78" s="47">
        <v>7.1092729508414401</v>
      </c>
      <c r="V78" s="47">
        <v>283429.17299057182</v>
      </c>
      <c r="W78" s="47">
        <v>6.1782925992495219</v>
      </c>
      <c r="X78" s="44">
        <v>1630344.9169840403</v>
      </c>
      <c r="Y78" s="48">
        <v>6.9277916364997845</v>
      </c>
      <c r="Z78" s="46">
        <v>987497.30761076405</v>
      </c>
      <c r="AA78" s="47">
        <v>1.0423345270804674</v>
      </c>
      <c r="AB78" s="44">
        <v>547267.42462707718</v>
      </c>
      <c r="AC78" s="47">
        <v>1.5185674853131026</v>
      </c>
      <c r="AD78" s="44">
        <v>1534764.7322378412</v>
      </c>
      <c r="AE78" s="48">
        <v>1.1735703051428161</v>
      </c>
      <c r="AF78" s="137">
        <f t="shared" si="128"/>
        <v>2334413.0516042323</v>
      </c>
      <c r="AG78" s="138">
        <f t="shared" si="129"/>
        <v>830696.59761764901</v>
      </c>
      <c r="AH78" s="139">
        <f t="shared" si="130"/>
        <v>3165109.6492218813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31"/>
        <v>0</v>
      </c>
      <c r="AW78" s="138">
        <f t="shared" si="132"/>
        <v>0</v>
      </c>
      <c r="AX78" s="139">
        <f t="shared" si="133"/>
        <v>0</v>
      </c>
      <c r="AY78" s="41"/>
      <c r="AZ78" s="43">
        <v>219295.71575668707</v>
      </c>
      <c r="BA78" s="47">
        <v>1.9983935605151188</v>
      </c>
      <c r="BB78" s="47">
        <v>42649.263877472971</v>
      </c>
      <c r="BC78" s="47">
        <v>1.6183836328870707</v>
      </c>
      <c r="BD78" s="44">
        <v>261944.97963416006</v>
      </c>
      <c r="BE78" s="48">
        <v>1.9248064107617813</v>
      </c>
      <c r="BF78" s="46">
        <v>281617.85201752768</v>
      </c>
      <c r="BG78" s="47">
        <v>0.48551955922847229</v>
      </c>
      <c r="BH78" s="44">
        <v>220270.64893689507</v>
      </c>
      <c r="BI78" s="47">
        <v>0.82621219167411875</v>
      </c>
      <c r="BJ78" s="44">
        <v>501888.50095442275</v>
      </c>
      <c r="BK78" s="48">
        <v>0.59280246546562787</v>
      </c>
      <c r="BL78" s="137">
        <f t="shared" si="134"/>
        <v>500913.56777421478</v>
      </c>
      <c r="BM78" s="138">
        <f t="shared" si="135"/>
        <v>262919.91281436803</v>
      </c>
      <c r="BN78" s="139">
        <f t="shared" si="136"/>
        <v>763833.48058858281</v>
      </c>
      <c r="BO78" s="41"/>
      <c r="BP78" s="43">
        <v>10572.380000000003</v>
      </c>
      <c r="BQ78" s="47">
        <v>0.1218971083337177</v>
      </c>
      <c r="BR78" s="47">
        <v>0</v>
      </c>
      <c r="BS78" s="47">
        <v>0</v>
      </c>
      <c r="BT78" s="44">
        <v>10572.380000000003</v>
      </c>
      <c r="BU78" s="48">
        <v>0.10277617918108647</v>
      </c>
      <c r="BV78" s="46">
        <v>32546.26999999999</v>
      </c>
      <c r="BW78" s="47">
        <v>0.12128065435710156</v>
      </c>
      <c r="BX78" s="44">
        <v>12709.410000000003</v>
      </c>
      <c r="BY78" s="47">
        <v>7.465934724376147E-2</v>
      </c>
      <c r="BZ78" s="44">
        <v>45255.679999999993</v>
      </c>
      <c r="CA78" s="48">
        <v>0.10318518332736719</v>
      </c>
      <c r="CB78" s="137">
        <f t="shared" si="137"/>
        <v>43118.649999999994</v>
      </c>
      <c r="CC78" s="138">
        <f t="shared" si="138"/>
        <v>12709.410000000003</v>
      </c>
      <c r="CD78" s="139">
        <f t="shared" si="139"/>
        <v>55828.06</v>
      </c>
      <c r="CE78" s="41"/>
      <c r="CF78" s="43">
        <v>775307.39503932209</v>
      </c>
      <c r="CG78" s="47">
        <v>6.1906721205969601</v>
      </c>
      <c r="CH78" s="47">
        <v>179819.26253288175</v>
      </c>
      <c r="CI78" s="47">
        <v>8.3222688264396609</v>
      </c>
      <c r="CJ78" s="44">
        <v>955126.65757220378</v>
      </c>
      <c r="CK78" s="48">
        <v>6.5043185506636503</v>
      </c>
      <c r="CL78" s="46">
        <v>350715.81948200811</v>
      </c>
      <c r="CM78" s="47">
        <v>0.65353899437800711</v>
      </c>
      <c r="CN78" s="44">
        <v>486641.09527440614</v>
      </c>
      <c r="CO78" s="47">
        <v>1.5150105857309826</v>
      </c>
      <c r="CP78" s="44">
        <v>837356.91475641425</v>
      </c>
      <c r="CQ78" s="48">
        <v>0.97610655747529795</v>
      </c>
      <c r="CR78" s="137">
        <f t="shared" si="140"/>
        <v>1126023.2145213303</v>
      </c>
      <c r="CS78" s="138">
        <f t="shared" si="141"/>
        <v>666460.35780728795</v>
      </c>
      <c r="CT78" s="139">
        <f t="shared" si="142"/>
        <v>1792483.5723286183</v>
      </c>
      <c r="CU78" s="41"/>
      <c r="CV78" s="46">
        <f t="shared" si="143"/>
        <v>2436851.160659872</v>
      </c>
      <c r="CW78" s="47">
        <f t="shared" si="123"/>
        <v>3.5846747788823312</v>
      </c>
      <c r="CX78" s="47">
        <f t="shared" si="144"/>
        <v>525205.99845953193</v>
      </c>
      <c r="CY78" s="47">
        <f t="shared" si="145"/>
        <v>3.4912487018282441</v>
      </c>
      <c r="CZ78" s="44">
        <f t="shared" si="146"/>
        <v>2962057.1591194039</v>
      </c>
      <c r="DA78" s="48">
        <f t="shared" si="147"/>
        <v>3.5677463156315392</v>
      </c>
      <c r="DB78" s="46">
        <f t="shared" si="148"/>
        <v>1726289.2536987346</v>
      </c>
      <c r="DC78" s="47">
        <f t="shared" si="115"/>
        <v>0.62106319777358976</v>
      </c>
      <c r="DD78" s="44">
        <f t="shared" si="149"/>
        <v>1382416.6291739438</v>
      </c>
      <c r="DE78" s="47">
        <f t="shared" si="150"/>
        <v>0.90981083952729347</v>
      </c>
      <c r="DF78" s="44">
        <f t="shared" si="151"/>
        <v>3108705.8828726783</v>
      </c>
      <c r="DG78" s="48">
        <f t="shared" si="152"/>
        <v>0.72311865126488617</v>
      </c>
      <c r="DH78" s="174"/>
      <c r="DI78" s="187" t="s">
        <v>77</v>
      </c>
      <c r="DJ78" s="46">
        <f t="shared" si="153"/>
        <v>2962057.1591194039</v>
      </c>
      <c r="DK78" s="44">
        <f t="shared" si="154"/>
        <v>3108705.8828726783</v>
      </c>
      <c r="DL78" s="45">
        <f t="shared" si="155"/>
        <v>6070763.0419920823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1105425.8173425193</v>
      </c>
      <c r="E79" s="47">
        <v>10.468840606698606</v>
      </c>
      <c r="F79" s="47">
        <v>251815.84397548076</v>
      </c>
      <c r="G79" s="47">
        <v>10.902062688348808</v>
      </c>
      <c r="H79" s="44">
        <v>1357241.6613179999</v>
      </c>
      <c r="I79" s="48">
        <v>10.54659772568187</v>
      </c>
      <c r="J79" s="46">
        <v>964183.48692210577</v>
      </c>
      <c r="K79" s="47">
        <v>3.1538844829042461</v>
      </c>
      <c r="L79" s="44">
        <v>1507065.5846788937</v>
      </c>
      <c r="M79" s="47">
        <v>5.7245410868135931</v>
      </c>
      <c r="N79" s="44">
        <v>2471249.0716009997</v>
      </c>
      <c r="O79" s="48">
        <v>4.3433198030869429</v>
      </c>
      <c r="P79" s="137">
        <f t="shared" si="125"/>
        <v>2069609.3042646251</v>
      </c>
      <c r="Q79" s="138">
        <f t="shared" si="126"/>
        <v>1758881.4286543746</v>
      </c>
      <c r="R79" s="139">
        <f t="shared" si="127"/>
        <v>3828490.7329189996</v>
      </c>
      <c r="S79" s="39"/>
      <c r="T79" s="43">
        <v>902820.87517360551</v>
      </c>
      <c r="U79" s="47">
        <v>4.7652572597427705</v>
      </c>
      <c r="V79" s="47">
        <v>217550.51367838235</v>
      </c>
      <c r="W79" s="47">
        <v>4.742245529774002</v>
      </c>
      <c r="X79" s="44">
        <v>1120371.3888519879</v>
      </c>
      <c r="Y79" s="48">
        <v>4.7607714518598581</v>
      </c>
      <c r="Z79" s="46">
        <v>3310547.8294735234</v>
      </c>
      <c r="AA79" s="47">
        <v>3.4943875589498763</v>
      </c>
      <c r="AB79" s="44">
        <v>1266668.297225351</v>
      </c>
      <c r="AC79" s="47">
        <v>3.5147739556288595</v>
      </c>
      <c r="AD79" s="44">
        <v>4577216.1266988739</v>
      </c>
      <c r="AE79" s="48">
        <v>3.5000054494881181</v>
      </c>
      <c r="AF79" s="137">
        <f t="shared" si="128"/>
        <v>4213368.7046471294</v>
      </c>
      <c r="AG79" s="138">
        <f t="shared" si="129"/>
        <v>1484218.8109037334</v>
      </c>
      <c r="AH79" s="139">
        <f t="shared" si="130"/>
        <v>5697587.515550863</v>
      </c>
      <c r="AI79" s="41"/>
      <c r="AJ79" s="43">
        <v>2213019.4580426109</v>
      </c>
      <c r="AK79" s="47">
        <v>35.105004093315529</v>
      </c>
      <c r="AL79" s="44">
        <v>519574.40391688503</v>
      </c>
      <c r="AM79" s="47">
        <v>29.919060458187552</v>
      </c>
      <c r="AN79" s="44">
        <v>2732593.861959496</v>
      </c>
      <c r="AO79" s="48">
        <v>33.984949654994601</v>
      </c>
      <c r="AP79" s="46">
        <v>221658.38651732734</v>
      </c>
      <c r="AQ79" s="47">
        <v>1.5671770423600966</v>
      </c>
      <c r="AR79" s="44">
        <v>345177.20419943141</v>
      </c>
      <c r="AS79" s="47">
        <v>2.5056599147745802</v>
      </c>
      <c r="AT79" s="44">
        <v>566835.59071675874</v>
      </c>
      <c r="AU79" s="48">
        <v>2.0302352486479394</v>
      </c>
      <c r="AV79" s="137">
        <f t="shared" si="131"/>
        <v>2434677.8445599382</v>
      </c>
      <c r="AW79" s="138">
        <f t="shared" si="132"/>
        <v>864751.60811631638</v>
      </c>
      <c r="AX79" s="139">
        <f t="shared" si="133"/>
        <v>3299429.4526762543</v>
      </c>
      <c r="AY79" s="41"/>
      <c r="AZ79" s="43">
        <v>1075010.4834617497</v>
      </c>
      <c r="BA79" s="47">
        <v>9.7963337779921797</v>
      </c>
      <c r="BB79" s="47">
        <v>209071.14223371181</v>
      </c>
      <c r="BC79" s="47">
        <v>7.9334854564456352</v>
      </c>
      <c r="BD79" s="44">
        <v>1284081.6256954616</v>
      </c>
      <c r="BE79" s="48">
        <v>9.4356018906411361</v>
      </c>
      <c r="BF79" s="46">
        <v>454708.13827563578</v>
      </c>
      <c r="BG79" s="47">
        <v>0.78393359402317064</v>
      </c>
      <c r="BH79" s="44">
        <v>355655.211405518</v>
      </c>
      <c r="BI79" s="47">
        <v>1.3340255413686943</v>
      </c>
      <c r="BJ79" s="44">
        <v>810363.34968115378</v>
      </c>
      <c r="BK79" s="48">
        <v>0.95715560468199923</v>
      </c>
      <c r="BL79" s="137">
        <f t="shared" si="134"/>
        <v>1529718.6217373856</v>
      </c>
      <c r="BM79" s="138">
        <f t="shared" si="135"/>
        <v>564726.35363922978</v>
      </c>
      <c r="BN79" s="139">
        <f t="shared" si="136"/>
        <v>2094444.9753766153</v>
      </c>
      <c r="BO79" s="41"/>
      <c r="BP79" s="43">
        <v>4.5474735088646412E-13</v>
      </c>
      <c r="BQ79" s="47">
        <v>5.2431323028001671E-18</v>
      </c>
      <c r="BR79" s="47">
        <v>0</v>
      </c>
      <c r="BS79" s="47">
        <v>0</v>
      </c>
      <c r="BT79" s="44">
        <v>4.5474735088646412E-13</v>
      </c>
      <c r="BU79" s="48">
        <v>4.4206881720891248E-18</v>
      </c>
      <c r="BV79" s="46">
        <v>-1.0004441719502211E-11</v>
      </c>
      <c r="BW79" s="47">
        <v>-3.7280623500595145E-17</v>
      </c>
      <c r="BX79" s="44">
        <v>0</v>
      </c>
      <c r="BY79" s="47">
        <v>0</v>
      </c>
      <c r="BZ79" s="44">
        <v>-1.0004441719502211E-11</v>
      </c>
      <c r="CA79" s="48">
        <v>-2.2810620742297904E-17</v>
      </c>
      <c r="CB79" s="137">
        <f t="shared" si="137"/>
        <v>-9.5496943686157465E-12</v>
      </c>
      <c r="CC79" s="138">
        <f t="shared" si="138"/>
        <v>0</v>
      </c>
      <c r="CD79" s="139">
        <f t="shared" si="139"/>
        <v>-9.5496943686157465E-12</v>
      </c>
      <c r="CE79" s="41"/>
      <c r="CF79" s="43">
        <v>730958.53513820609</v>
      </c>
      <c r="CG79" s="47">
        <v>5.8365554794727323</v>
      </c>
      <c r="CH79" s="47">
        <v>179518.62467279035</v>
      </c>
      <c r="CI79" s="47">
        <v>8.3083549161285859</v>
      </c>
      <c r="CJ79" s="44">
        <v>910477.15981099638</v>
      </c>
      <c r="CK79" s="48">
        <v>6.2002598645578422</v>
      </c>
      <c r="CL79" s="46">
        <v>289797.33261753595</v>
      </c>
      <c r="CM79" s="47">
        <v>0.54002085680657264</v>
      </c>
      <c r="CN79" s="44">
        <v>459079.26904018945</v>
      </c>
      <c r="CO79" s="47">
        <v>1.4292051350355977</v>
      </c>
      <c r="CP79" s="44">
        <v>748876.6016577254</v>
      </c>
      <c r="CQ79" s="48">
        <v>0.87296509855724336</v>
      </c>
      <c r="CR79" s="137">
        <f t="shared" si="140"/>
        <v>1020755.867755742</v>
      </c>
      <c r="CS79" s="138">
        <f t="shared" si="141"/>
        <v>638597.89371297974</v>
      </c>
      <c r="CT79" s="139">
        <f t="shared" si="142"/>
        <v>1659353.7614687218</v>
      </c>
      <c r="CU79" s="41"/>
      <c r="CV79" s="46">
        <f t="shared" si="143"/>
        <v>6027235.1691586915</v>
      </c>
      <c r="CW79" s="47">
        <f t="shared" si="123"/>
        <v>8.8662279609334718</v>
      </c>
      <c r="CX79" s="47">
        <f t="shared" si="144"/>
        <v>1377530.5284772504</v>
      </c>
      <c r="CY79" s="47">
        <f t="shared" si="145"/>
        <v>9.1569816098464472</v>
      </c>
      <c r="CZ79" s="44">
        <f t="shared" si="146"/>
        <v>7404765.6976359421</v>
      </c>
      <c r="DA79" s="48">
        <f t="shared" si="147"/>
        <v>8.9189114580453914</v>
      </c>
      <c r="DB79" s="46">
        <f t="shared" si="148"/>
        <v>5240895.1738061281</v>
      </c>
      <c r="DC79" s="47">
        <f t="shared" si="115"/>
        <v>1.8855050559263022</v>
      </c>
      <c r="DD79" s="44">
        <f t="shared" si="149"/>
        <v>3933645.5665493831</v>
      </c>
      <c r="DE79" s="47">
        <f t="shared" si="150"/>
        <v>2.588852954874862</v>
      </c>
      <c r="DF79" s="44">
        <f t="shared" si="151"/>
        <v>9174540.7403555103</v>
      </c>
      <c r="DG79" s="48">
        <f t="shared" si="152"/>
        <v>2.134097523568248</v>
      </c>
      <c r="DH79" s="174"/>
      <c r="DI79" s="187" t="s">
        <v>78</v>
      </c>
      <c r="DJ79" s="46">
        <f t="shared" si="153"/>
        <v>7404765.6976359421</v>
      </c>
      <c r="DK79" s="44">
        <f t="shared" si="154"/>
        <v>9174540.7403555103</v>
      </c>
      <c r="DL79" s="45">
        <f t="shared" si="155"/>
        <v>16579306.437991451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v>0</v>
      </c>
      <c r="F80" s="47">
        <v>0</v>
      </c>
      <c r="G80" s="47">
        <v>0</v>
      </c>
      <c r="H80" s="44">
        <v>0</v>
      </c>
      <c r="I80" s="48">
        <v>0</v>
      </c>
      <c r="J80" s="46">
        <v>0</v>
      </c>
      <c r="K80" s="47">
        <v>0</v>
      </c>
      <c r="L80" s="44">
        <v>0</v>
      </c>
      <c r="M80" s="47">
        <v>0</v>
      </c>
      <c r="N80" s="44">
        <v>0</v>
      </c>
      <c r="O80" s="48">
        <v>0</v>
      </c>
      <c r="P80" s="137">
        <f t="shared" si="125"/>
        <v>0</v>
      </c>
      <c r="Q80" s="138">
        <f t="shared" si="126"/>
        <v>0</v>
      </c>
      <c r="R80" s="139">
        <f t="shared" si="127"/>
        <v>0</v>
      </c>
      <c r="S80" s="39"/>
      <c r="T80" s="43">
        <v>175721.28164201265</v>
      </c>
      <c r="U80" s="47">
        <v>0.92748975578891812</v>
      </c>
      <c r="V80" s="47">
        <v>41773.81325180662</v>
      </c>
      <c r="W80" s="47">
        <v>0.91060083382684731</v>
      </c>
      <c r="X80" s="44">
        <v>217495.09489381927</v>
      </c>
      <c r="Y80" s="48">
        <v>0.92419750182217308</v>
      </c>
      <c r="Z80" s="46">
        <v>499792.11754632834</v>
      </c>
      <c r="AA80" s="47">
        <v>0.52754632996583073</v>
      </c>
      <c r="AB80" s="44">
        <v>192581.14167244849</v>
      </c>
      <c r="AC80" s="47">
        <v>0.53437761296963371</v>
      </c>
      <c r="AD80" s="44">
        <v>692373.25921877683</v>
      </c>
      <c r="AE80" s="48">
        <v>0.52942883037801391</v>
      </c>
      <c r="AF80" s="137">
        <f t="shared" si="128"/>
        <v>675513.39918834099</v>
      </c>
      <c r="AG80" s="138">
        <f t="shared" si="129"/>
        <v>234354.95492425511</v>
      </c>
      <c r="AH80" s="139">
        <f t="shared" si="130"/>
        <v>909868.35411259613</v>
      </c>
      <c r="AI80" s="41"/>
      <c r="AJ80" s="43">
        <v>0</v>
      </c>
      <c r="AK80" s="47">
        <v>0</v>
      </c>
      <c r="AL80" s="44">
        <v>0</v>
      </c>
      <c r="AM80" s="47">
        <v>0</v>
      </c>
      <c r="AN80" s="44">
        <v>0</v>
      </c>
      <c r="AO80" s="48">
        <v>0</v>
      </c>
      <c r="AP80" s="46">
        <v>0</v>
      </c>
      <c r="AQ80" s="47">
        <v>0</v>
      </c>
      <c r="AR80" s="44">
        <v>0</v>
      </c>
      <c r="AS80" s="47">
        <v>0</v>
      </c>
      <c r="AT80" s="44">
        <v>0</v>
      </c>
      <c r="AU80" s="48">
        <v>0</v>
      </c>
      <c r="AV80" s="137">
        <f t="shared" si="131"/>
        <v>0</v>
      </c>
      <c r="AW80" s="138">
        <f t="shared" si="132"/>
        <v>0</v>
      </c>
      <c r="AX80" s="139">
        <f t="shared" si="133"/>
        <v>0</v>
      </c>
      <c r="AY80" s="41"/>
      <c r="AZ80" s="43">
        <v>999324.50532308011</v>
      </c>
      <c r="BA80" s="47">
        <v>9.1066241281172999</v>
      </c>
      <c r="BB80" s="47">
        <v>194351.51471010689</v>
      </c>
      <c r="BC80" s="47">
        <v>7.3749294088000186</v>
      </c>
      <c r="BD80" s="44">
        <v>1193676.020033187</v>
      </c>
      <c r="BE80" s="48">
        <v>8.7712895240113973</v>
      </c>
      <c r="BF80" s="46">
        <v>1056423.4317191655</v>
      </c>
      <c r="BG80" s="47">
        <v>1.8213129432398196</v>
      </c>
      <c r="BH80" s="44">
        <v>826293.76365827548</v>
      </c>
      <c r="BI80" s="47">
        <v>3.0993415815211214</v>
      </c>
      <c r="BJ80" s="44">
        <v>1882717.1953774411</v>
      </c>
      <c r="BK80" s="48">
        <v>2.2237596459609503</v>
      </c>
      <c r="BL80" s="137">
        <f t="shared" si="134"/>
        <v>2055747.9370422456</v>
      </c>
      <c r="BM80" s="138">
        <f t="shared" si="135"/>
        <v>1020645.2783683824</v>
      </c>
      <c r="BN80" s="139">
        <f t="shared" si="136"/>
        <v>3076393.2154106279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37"/>
        <v>0</v>
      </c>
      <c r="CC80" s="138">
        <f t="shared" si="138"/>
        <v>0</v>
      </c>
      <c r="CD80" s="139">
        <f t="shared" si="139"/>
        <v>0</v>
      </c>
      <c r="CE80" s="41"/>
      <c r="CF80" s="43">
        <v>2186660.6289031883</v>
      </c>
      <c r="CG80" s="47">
        <v>17.460041112946456</v>
      </c>
      <c r="CH80" s="47">
        <v>464234.21727035788</v>
      </c>
      <c r="CI80" s="47">
        <v>21.485362024823338</v>
      </c>
      <c r="CJ80" s="44">
        <v>2650894.8461735463</v>
      </c>
      <c r="CK80" s="48">
        <v>18.052333046229332</v>
      </c>
      <c r="CL80" s="46">
        <v>952406.98228850681</v>
      </c>
      <c r="CM80" s="47">
        <v>1.7747562752165913</v>
      </c>
      <c r="CN80" s="44">
        <v>1248102.582307786</v>
      </c>
      <c r="CO80" s="47">
        <v>3.8855917484902105</v>
      </c>
      <c r="CP80" s="44">
        <v>2200509.5645962926</v>
      </c>
      <c r="CQ80" s="48">
        <v>2.5651329533886797</v>
      </c>
      <c r="CR80" s="137">
        <f t="shared" si="140"/>
        <v>3139067.6111916951</v>
      </c>
      <c r="CS80" s="138">
        <f t="shared" si="141"/>
        <v>1712336.7995781437</v>
      </c>
      <c r="CT80" s="139">
        <f t="shared" si="142"/>
        <v>4851404.4107698388</v>
      </c>
      <c r="CU80" s="41"/>
      <c r="CV80" s="46">
        <f t="shared" si="143"/>
        <v>3361706.4158682809</v>
      </c>
      <c r="CW80" s="47">
        <f t="shared" si="123"/>
        <v>4.9451621820459355</v>
      </c>
      <c r="CX80" s="47">
        <f t="shared" si="144"/>
        <v>700359.54523227143</v>
      </c>
      <c r="CY80" s="47">
        <f t="shared" si="145"/>
        <v>4.655562503621308</v>
      </c>
      <c r="CZ80" s="44">
        <f t="shared" si="146"/>
        <v>4062065.9611005522</v>
      </c>
      <c r="DA80" s="48">
        <f t="shared" si="147"/>
        <v>4.8926877801633184</v>
      </c>
      <c r="DB80" s="46">
        <f t="shared" si="148"/>
        <v>2508622.5315540005</v>
      </c>
      <c r="DC80" s="47">
        <f t="shared" si="115"/>
        <v>0.90252147959307405</v>
      </c>
      <c r="DD80" s="44">
        <f t="shared" si="149"/>
        <v>2266977.4876385098</v>
      </c>
      <c r="DE80" s="47">
        <f t="shared" si="150"/>
        <v>1.4919675065326119</v>
      </c>
      <c r="DF80" s="44">
        <f t="shared" si="151"/>
        <v>4775600.0191925103</v>
      </c>
      <c r="DG80" s="48">
        <f t="shared" si="152"/>
        <v>1.1108562774899502</v>
      </c>
      <c r="DH80" s="174"/>
      <c r="DI80" s="187" t="s">
        <v>79</v>
      </c>
      <c r="DJ80" s="46">
        <f t="shared" si="153"/>
        <v>4062065.9611005522</v>
      </c>
      <c r="DK80" s="44">
        <f t="shared" si="154"/>
        <v>4775600.0191925103</v>
      </c>
      <c r="DL80" s="45">
        <f t="shared" si="155"/>
        <v>8837665.9802930616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v>0</v>
      </c>
      <c r="F81" s="47">
        <v>0</v>
      </c>
      <c r="G81" s="47">
        <v>0</v>
      </c>
      <c r="H81" s="44">
        <v>0</v>
      </c>
      <c r="I81" s="48">
        <v>0</v>
      </c>
      <c r="J81" s="46">
        <v>0</v>
      </c>
      <c r="K81" s="47">
        <v>0</v>
      </c>
      <c r="L81" s="44">
        <v>0</v>
      </c>
      <c r="M81" s="47">
        <v>0</v>
      </c>
      <c r="N81" s="44">
        <v>0</v>
      </c>
      <c r="O81" s="48">
        <v>0</v>
      </c>
      <c r="P81" s="137">
        <f t="shared" si="125"/>
        <v>0</v>
      </c>
      <c r="Q81" s="138">
        <f t="shared" si="126"/>
        <v>0</v>
      </c>
      <c r="R81" s="139">
        <f t="shared" si="127"/>
        <v>0</v>
      </c>
      <c r="S81" s="39"/>
      <c r="T81" s="43">
        <v>923937.05497528636</v>
      </c>
      <c r="U81" s="47">
        <v>4.8767124020251682</v>
      </c>
      <c r="V81" s="47">
        <v>349996.84455813415</v>
      </c>
      <c r="W81" s="47">
        <v>7.6293590094416164</v>
      </c>
      <c r="X81" s="44">
        <v>1273933.8995334206</v>
      </c>
      <c r="Y81" s="48">
        <v>5.4133015184096669</v>
      </c>
      <c r="Z81" s="46">
        <v>1224747.0074930224</v>
      </c>
      <c r="AA81" s="47">
        <v>1.292759061730673</v>
      </c>
      <c r="AB81" s="44">
        <v>699474.03347467957</v>
      </c>
      <c r="AC81" s="47">
        <v>1.94091311899163</v>
      </c>
      <c r="AD81" s="44">
        <v>1924221.0409677019</v>
      </c>
      <c r="AE81" s="48">
        <v>1.4713712315489542</v>
      </c>
      <c r="AF81" s="137">
        <f t="shared" si="128"/>
        <v>2148684.062468309</v>
      </c>
      <c r="AG81" s="138">
        <f t="shared" si="129"/>
        <v>1049470.8780328138</v>
      </c>
      <c r="AH81" s="139">
        <f t="shared" si="130"/>
        <v>3198154.9405011227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31"/>
        <v>0</v>
      </c>
      <c r="AW81" s="138">
        <f t="shared" si="132"/>
        <v>0</v>
      </c>
      <c r="AX81" s="139">
        <f t="shared" si="133"/>
        <v>0</v>
      </c>
      <c r="AY81" s="41"/>
      <c r="AZ81" s="43">
        <v>620750.53483794606</v>
      </c>
      <c r="BA81" s="47">
        <v>5.6567629113321614</v>
      </c>
      <c r="BB81" s="47">
        <v>120725.35603823674</v>
      </c>
      <c r="BC81" s="47">
        <v>4.5810858740271216</v>
      </c>
      <c r="BD81" s="44">
        <v>741475.89087618282</v>
      </c>
      <c r="BE81" s="48">
        <v>5.448463071050436</v>
      </c>
      <c r="BF81" s="46">
        <v>21961.627010522643</v>
      </c>
      <c r="BG81" s="47">
        <v>3.7862654621147455E-2</v>
      </c>
      <c r="BH81" s="44">
        <v>17177.539700206486</v>
      </c>
      <c r="BI81" s="47">
        <v>6.4431156814463778E-2</v>
      </c>
      <c r="BJ81" s="44">
        <v>39139.166710729129</v>
      </c>
      <c r="BK81" s="48">
        <v>4.6228982091178546E-2</v>
      </c>
      <c r="BL81" s="137">
        <f t="shared" si="134"/>
        <v>642712.16184846871</v>
      </c>
      <c r="BM81" s="138">
        <f t="shared" si="135"/>
        <v>137902.89573844324</v>
      </c>
      <c r="BN81" s="139">
        <f t="shared" si="136"/>
        <v>780615.05758691195</v>
      </c>
      <c r="BO81" s="41"/>
      <c r="BP81" s="43">
        <v>606689.56999999925</v>
      </c>
      <c r="BQ81" s="47">
        <v>6.9949911220771943</v>
      </c>
      <c r="BR81" s="47">
        <v>2076.3700000000099</v>
      </c>
      <c r="BS81" s="47">
        <v>0.12867935052057572</v>
      </c>
      <c r="BT81" s="44">
        <v>608765.93999999925</v>
      </c>
      <c r="BU81" s="48">
        <v>5.917933079286068</v>
      </c>
      <c r="BV81" s="46">
        <v>528363.17000000004</v>
      </c>
      <c r="BW81" s="47">
        <v>1.9688963127200911</v>
      </c>
      <c r="BX81" s="44">
        <v>-35824.59999999986</v>
      </c>
      <c r="BY81" s="47">
        <v>-0.21044574463085589</v>
      </c>
      <c r="BZ81" s="44">
        <v>492538.57000000018</v>
      </c>
      <c r="CA81" s="48">
        <v>1.1230122415849084</v>
      </c>
      <c r="CB81" s="137">
        <f t="shared" si="137"/>
        <v>1135052.7399999993</v>
      </c>
      <c r="CC81" s="138">
        <f t="shared" si="138"/>
        <v>-33748.22999999985</v>
      </c>
      <c r="CD81" s="139">
        <f t="shared" si="139"/>
        <v>1101304.5099999995</v>
      </c>
      <c r="CE81" s="41"/>
      <c r="CF81" s="43">
        <v>1556388.4408350792</v>
      </c>
      <c r="CG81" s="47">
        <v>12.427445670124715</v>
      </c>
      <c r="CH81" s="47">
        <v>394183.48384394636</v>
      </c>
      <c r="CI81" s="47">
        <v>18.243323175079666</v>
      </c>
      <c r="CJ81" s="44">
        <v>1950571.9246790255</v>
      </c>
      <c r="CK81" s="48">
        <v>13.283202864782767</v>
      </c>
      <c r="CL81" s="46">
        <v>499554.54643695801</v>
      </c>
      <c r="CM81" s="47">
        <v>0.93089150183634495</v>
      </c>
      <c r="CN81" s="44">
        <v>699343.97168631479</v>
      </c>
      <c r="CO81" s="47">
        <v>2.1771969742392581</v>
      </c>
      <c r="CP81" s="44">
        <v>1198898.5181232728</v>
      </c>
      <c r="CQ81" s="48">
        <v>1.3975554326531936</v>
      </c>
      <c r="CR81" s="137">
        <f t="shared" si="140"/>
        <v>2055942.9872720372</v>
      </c>
      <c r="CS81" s="138">
        <f t="shared" si="141"/>
        <v>1093527.4555302612</v>
      </c>
      <c r="CT81" s="139">
        <f t="shared" si="142"/>
        <v>3149470.4428022983</v>
      </c>
      <c r="CU81" s="41"/>
      <c r="CV81" s="46">
        <f t="shared" si="143"/>
        <v>3707765.600648311</v>
      </c>
      <c r="CW81" s="47">
        <f t="shared" si="123"/>
        <v>5.4542247180383425</v>
      </c>
      <c r="CX81" s="47">
        <f t="shared" si="144"/>
        <v>866982.05444031721</v>
      </c>
      <c r="CY81" s="47">
        <f t="shared" si="145"/>
        <v>5.7631671781189029</v>
      </c>
      <c r="CZ81" s="44">
        <f t="shared" si="146"/>
        <v>4574747.6550886277</v>
      </c>
      <c r="DA81" s="48">
        <f t="shared" si="147"/>
        <v>5.5102039611682372</v>
      </c>
      <c r="DB81" s="46">
        <f t="shared" si="148"/>
        <v>2274626.3509405032</v>
      </c>
      <c r="DC81" s="47">
        <f t="shared" si="115"/>
        <v>0.81833720057537773</v>
      </c>
      <c r="DD81" s="44">
        <f t="shared" si="149"/>
        <v>1380170.9448612011</v>
      </c>
      <c r="DE81" s="47">
        <f t="shared" si="150"/>
        <v>0.90833288571310178</v>
      </c>
      <c r="DF81" s="44">
        <f t="shared" si="151"/>
        <v>3654797.2958017043</v>
      </c>
      <c r="DG81" s="48">
        <f t="shared" si="152"/>
        <v>0.85014542731346687</v>
      </c>
      <c r="DH81" s="174"/>
      <c r="DI81" s="187" t="s">
        <v>80</v>
      </c>
      <c r="DJ81" s="46">
        <f t="shared" si="153"/>
        <v>4574747.6550886277</v>
      </c>
      <c r="DK81" s="44">
        <f t="shared" si="154"/>
        <v>3654797.2958017043</v>
      </c>
      <c r="DL81" s="45">
        <f t="shared" si="155"/>
        <v>8229544.9508903325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v>0</v>
      </c>
      <c r="F82" s="47">
        <v>0</v>
      </c>
      <c r="G82" s="47">
        <v>0</v>
      </c>
      <c r="H82" s="44">
        <v>0</v>
      </c>
      <c r="I82" s="48">
        <v>0</v>
      </c>
      <c r="J82" s="46">
        <v>0</v>
      </c>
      <c r="K82" s="47">
        <v>0</v>
      </c>
      <c r="L82" s="44">
        <v>0</v>
      </c>
      <c r="M82" s="47">
        <v>0</v>
      </c>
      <c r="N82" s="44">
        <v>0</v>
      </c>
      <c r="O82" s="48">
        <v>0</v>
      </c>
      <c r="P82" s="137">
        <f t="shared" si="125"/>
        <v>0</v>
      </c>
      <c r="Q82" s="138">
        <f t="shared" si="126"/>
        <v>0</v>
      </c>
      <c r="R82" s="139">
        <f t="shared" si="127"/>
        <v>0</v>
      </c>
      <c r="S82" s="39"/>
      <c r="T82" s="43">
        <v>1300679.8188009418</v>
      </c>
      <c r="U82" s="47">
        <v>6.8652310990818162</v>
      </c>
      <c r="V82" s="47">
        <v>299569.08751194418</v>
      </c>
      <c r="W82" s="47">
        <v>6.5301163490342056</v>
      </c>
      <c r="X82" s="44">
        <v>1600248.9063128859</v>
      </c>
      <c r="Y82" s="48">
        <v>6.7999052678868583</v>
      </c>
      <c r="Z82" s="46">
        <v>4322955.0414470546</v>
      </c>
      <c r="AA82" s="47">
        <v>4.5630152750684037</v>
      </c>
      <c r="AB82" s="44">
        <v>1640902.5991306046</v>
      </c>
      <c r="AC82" s="47">
        <v>4.5532060222723665</v>
      </c>
      <c r="AD82" s="44">
        <v>5963857.640577659</v>
      </c>
      <c r="AE82" s="48">
        <v>4.5603121338837287</v>
      </c>
      <c r="AF82" s="137">
        <f t="shared" si="128"/>
        <v>5623634.8602479966</v>
      </c>
      <c r="AG82" s="138">
        <f t="shared" si="129"/>
        <v>1940471.6866425488</v>
      </c>
      <c r="AH82" s="139">
        <f t="shared" si="130"/>
        <v>7564106.5468905456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31"/>
        <v>0</v>
      </c>
      <c r="AW82" s="138">
        <f t="shared" si="132"/>
        <v>0</v>
      </c>
      <c r="AX82" s="139">
        <f t="shared" si="133"/>
        <v>0</v>
      </c>
      <c r="AY82" s="41"/>
      <c r="AZ82" s="43">
        <v>197958.58503862596</v>
      </c>
      <c r="BA82" s="47">
        <v>1.8039529875211959</v>
      </c>
      <c r="BB82" s="47">
        <v>38499.557098009922</v>
      </c>
      <c r="BC82" s="47">
        <v>1.4609174324748575</v>
      </c>
      <c r="BD82" s="44">
        <v>236458.14213663587</v>
      </c>
      <c r="BE82" s="48">
        <v>1.7375257525342671</v>
      </c>
      <c r="BF82" s="46">
        <v>1096815.8997008358</v>
      </c>
      <c r="BG82" s="47">
        <v>1.8909510471814339</v>
      </c>
      <c r="BH82" s="44">
        <v>857887.1980614739</v>
      </c>
      <c r="BI82" s="47">
        <v>3.2178452532847488</v>
      </c>
      <c r="BJ82" s="44">
        <v>1954703.0977623097</v>
      </c>
      <c r="BK82" s="48">
        <v>2.3087853445600768</v>
      </c>
      <c r="BL82" s="137">
        <f t="shared" si="134"/>
        <v>1294774.4847394617</v>
      </c>
      <c r="BM82" s="138">
        <f t="shared" si="135"/>
        <v>896386.75515948387</v>
      </c>
      <c r="BN82" s="139">
        <f t="shared" si="136"/>
        <v>2191161.2398989457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37"/>
        <v>0</v>
      </c>
      <c r="CC82" s="138">
        <f t="shared" si="138"/>
        <v>0</v>
      </c>
      <c r="CD82" s="139">
        <f t="shared" si="139"/>
        <v>0</v>
      </c>
      <c r="CE82" s="41"/>
      <c r="CF82" s="43">
        <v>812248.0278873099</v>
      </c>
      <c r="CG82" s="47">
        <v>6.4856355729675492</v>
      </c>
      <c r="CH82" s="47">
        <v>195744.20255390846</v>
      </c>
      <c r="CI82" s="47">
        <v>9.0592957168467834</v>
      </c>
      <c r="CJ82" s="44">
        <v>1007992.2304412184</v>
      </c>
      <c r="CK82" s="48">
        <v>6.8643278997665451</v>
      </c>
      <c r="CL82" s="46">
        <v>93786.646385560103</v>
      </c>
      <c r="CM82" s="47">
        <v>0.17476608456223081</v>
      </c>
      <c r="CN82" s="44">
        <v>146248.44097568438</v>
      </c>
      <c r="CO82" s="47">
        <v>0.4553005045738634</v>
      </c>
      <c r="CP82" s="44">
        <v>240035.08736124448</v>
      </c>
      <c r="CQ82" s="48">
        <v>0.27980878723097924</v>
      </c>
      <c r="CR82" s="137">
        <f t="shared" si="140"/>
        <v>906034.67427286995</v>
      </c>
      <c r="CS82" s="138">
        <f t="shared" si="141"/>
        <v>341992.64352959284</v>
      </c>
      <c r="CT82" s="139">
        <f t="shared" si="142"/>
        <v>1248027.3178024627</v>
      </c>
      <c r="CU82" s="41"/>
      <c r="CV82" s="46">
        <f t="shared" si="143"/>
        <v>2310886.4317268776</v>
      </c>
      <c r="CW82" s="47">
        <f t="shared" si="123"/>
        <v>3.3993772136783149</v>
      </c>
      <c r="CX82" s="47">
        <f t="shared" si="144"/>
        <v>533812.84716386255</v>
      </c>
      <c r="CY82" s="47">
        <f t="shared" si="145"/>
        <v>3.5484617752774459</v>
      </c>
      <c r="CZ82" s="44">
        <f t="shared" si="146"/>
        <v>2844699.2788907401</v>
      </c>
      <c r="DA82" s="48">
        <f t="shared" si="147"/>
        <v>3.4263907906353164</v>
      </c>
      <c r="DB82" s="46">
        <f t="shared" si="148"/>
        <v>5513557.5875334498</v>
      </c>
      <c r="DC82" s="47">
        <f t="shared" si="115"/>
        <v>1.9836001985678544</v>
      </c>
      <c r="DD82" s="44">
        <f t="shared" si="149"/>
        <v>2645038.2381677628</v>
      </c>
      <c r="DE82" s="47">
        <f t="shared" si="150"/>
        <v>1.7407808972083825</v>
      </c>
      <c r="DF82" s="44">
        <f t="shared" si="151"/>
        <v>8158595.8257012125</v>
      </c>
      <c r="DG82" s="48">
        <f t="shared" si="152"/>
        <v>1.8977777351663405</v>
      </c>
      <c r="DH82" s="174"/>
      <c r="DI82" s="187" t="s">
        <v>81</v>
      </c>
      <c r="DJ82" s="46">
        <f t="shared" si="153"/>
        <v>2844699.2788907401</v>
      </c>
      <c r="DK82" s="44">
        <f t="shared" si="154"/>
        <v>8158595.8257012125</v>
      </c>
      <c r="DL82" s="45">
        <f t="shared" si="155"/>
        <v>11003295.104591953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v>0</v>
      </c>
      <c r="F83" s="47">
        <v>0</v>
      </c>
      <c r="G83" s="47">
        <v>0</v>
      </c>
      <c r="H83" s="44">
        <v>0</v>
      </c>
      <c r="I83" s="48">
        <v>0</v>
      </c>
      <c r="J83" s="46">
        <v>0</v>
      </c>
      <c r="K83" s="47">
        <v>0</v>
      </c>
      <c r="L83" s="44">
        <v>0</v>
      </c>
      <c r="M83" s="47">
        <v>0</v>
      </c>
      <c r="N83" s="44">
        <v>0</v>
      </c>
      <c r="O83" s="48">
        <v>0</v>
      </c>
      <c r="P83" s="137">
        <f t="shared" si="125"/>
        <v>0</v>
      </c>
      <c r="Q83" s="138">
        <f t="shared" si="126"/>
        <v>0</v>
      </c>
      <c r="R83" s="139">
        <f t="shared" si="127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28"/>
        <v>0</v>
      </c>
      <c r="AG83" s="138">
        <f t="shared" si="129"/>
        <v>0</v>
      </c>
      <c r="AH83" s="139">
        <f t="shared" si="130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31"/>
        <v>0</v>
      </c>
      <c r="AW83" s="138">
        <f t="shared" si="132"/>
        <v>0</v>
      </c>
      <c r="AX83" s="139">
        <f t="shared" si="133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34"/>
        <v>0</v>
      </c>
      <c r="BM83" s="138">
        <f t="shared" si="135"/>
        <v>0</v>
      </c>
      <c r="BN83" s="139">
        <f t="shared" si="136"/>
        <v>0</v>
      </c>
      <c r="BO83" s="41"/>
      <c r="BP83" s="43">
        <v>25848.28</v>
      </c>
      <c r="BQ83" s="47">
        <v>0.29802471982659223</v>
      </c>
      <c r="BR83" s="47">
        <v>5028.7999999999884</v>
      </c>
      <c r="BS83" s="47">
        <v>0.31165096678234933</v>
      </c>
      <c r="BT83" s="44">
        <v>30877.079999999987</v>
      </c>
      <c r="BU83" s="48">
        <v>0.30016214955088061</v>
      </c>
      <c r="BV83" s="46">
        <v>80080.840000000055</v>
      </c>
      <c r="BW83" s="47">
        <v>0.29841381751784035</v>
      </c>
      <c r="BX83" s="44">
        <v>51886.880000000005</v>
      </c>
      <c r="BY83" s="47">
        <v>0.30480097748954371</v>
      </c>
      <c r="BZ83" s="44">
        <v>131967.72000000006</v>
      </c>
      <c r="CA83" s="48">
        <v>0.30089291292263576</v>
      </c>
      <c r="CB83" s="137">
        <f t="shared" si="137"/>
        <v>105929.12000000005</v>
      </c>
      <c r="CC83" s="138">
        <f t="shared" si="138"/>
        <v>56915.679999999993</v>
      </c>
      <c r="CD83" s="139">
        <f t="shared" si="139"/>
        <v>162844.80000000005</v>
      </c>
      <c r="CE83" s="41"/>
      <c r="CF83" s="43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40"/>
        <v>0</v>
      </c>
      <c r="CS83" s="138">
        <f t="shared" si="141"/>
        <v>0</v>
      </c>
      <c r="CT83" s="139">
        <f t="shared" si="142"/>
        <v>0</v>
      </c>
      <c r="CU83" s="41"/>
      <c r="CV83" s="46">
        <f t="shared" si="143"/>
        <v>25848.28</v>
      </c>
      <c r="CW83" s="47">
        <f t="shared" si="123"/>
        <v>3.802352761191944E-2</v>
      </c>
      <c r="CX83" s="47">
        <f t="shared" si="144"/>
        <v>5028.7999999999884</v>
      </c>
      <c r="CY83" s="47">
        <f t="shared" si="145"/>
        <v>3.3428390999434891E-2</v>
      </c>
      <c r="CZ83" s="44">
        <f t="shared" si="146"/>
        <v>30877.079999999987</v>
      </c>
      <c r="DA83" s="48">
        <f t="shared" si="147"/>
        <v>3.7190905674558419E-2</v>
      </c>
      <c r="DB83" s="46">
        <f t="shared" si="148"/>
        <v>80080.840000000055</v>
      </c>
      <c r="DC83" s="47">
        <f t="shared" si="115"/>
        <v>2.8810503491366133E-2</v>
      </c>
      <c r="DD83" s="44">
        <f t="shared" si="149"/>
        <v>51886.880000000005</v>
      </c>
      <c r="DE83" s="47">
        <f t="shared" si="150"/>
        <v>3.4148349243643281E-2</v>
      </c>
      <c r="DF83" s="44">
        <f t="shared" si="151"/>
        <v>131967.72000000006</v>
      </c>
      <c r="DG83" s="48">
        <f t="shared" si="152"/>
        <v>3.0697120696641531E-2</v>
      </c>
      <c r="DH83" s="174"/>
      <c r="DI83" s="187" t="s">
        <v>82</v>
      </c>
      <c r="DJ83" s="46">
        <f t="shared" si="153"/>
        <v>30877.079999999987</v>
      </c>
      <c r="DK83" s="44">
        <f t="shared" si="154"/>
        <v>131967.72000000006</v>
      </c>
      <c r="DL83" s="45">
        <f t="shared" si="155"/>
        <v>162844.80000000005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v>0</v>
      </c>
      <c r="F84" s="47">
        <v>0</v>
      </c>
      <c r="G84" s="47">
        <v>0</v>
      </c>
      <c r="H84" s="44">
        <v>0</v>
      </c>
      <c r="I84" s="48">
        <v>0</v>
      </c>
      <c r="J84" s="46">
        <v>0</v>
      </c>
      <c r="K84" s="47">
        <v>0</v>
      </c>
      <c r="L84" s="44">
        <v>0</v>
      </c>
      <c r="M84" s="47">
        <v>0</v>
      </c>
      <c r="N84" s="44">
        <v>0</v>
      </c>
      <c r="O84" s="48">
        <v>0</v>
      </c>
      <c r="P84" s="137">
        <f t="shared" si="125"/>
        <v>0</v>
      </c>
      <c r="Q84" s="138">
        <f t="shared" si="126"/>
        <v>0</v>
      </c>
      <c r="R84" s="139">
        <f t="shared" si="127"/>
        <v>0</v>
      </c>
      <c r="S84" s="39"/>
      <c r="T84" s="43">
        <v>0</v>
      </c>
      <c r="U84" s="47">
        <v>0</v>
      </c>
      <c r="V84" s="47">
        <v>0</v>
      </c>
      <c r="W84" s="47">
        <v>0</v>
      </c>
      <c r="X84" s="44">
        <v>0</v>
      </c>
      <c r="Y84" s="48">
        <v>0</v>
      </c>
      <c r="Z84" s="46">
        <v>-2.7746564469575725</v>
      </c>
      <c r="AA84" s="47">
        <v>-2.9287373172163235E-6</v>
      </c>
      <c r="AB84" s="44">
        <v>0</v>
      </c>
      <c r="AC84" s="47">
        <v>0</v>
      </c>
      <c r="AD84" s="44">
        <v>-2.7746564469575725</v>
      </c>
      <c r="AE84" s="48">
        <v>-2.1216635649260288E-6</v>
      </c>
      <c r="AF84" s="137">
        <f t="shared" si="128"/>
        <v>-2.7746564469575725</v>
      </c>
      <c r="AG84" s="138">
        <f t="shared" si="129"/>
        <v>0</v>
      </c>
      <c r="AH84" s="139">
        <f t="shared" si="130"/>
        <v>-2.7746564469575725</v>
      </c>
      <c r="AI84" s="41"/>
      <c r="AJ84" s="43">
        <v>-1395302.5310755132</v>
      </c>
      <c r="AK84" s="47">
        <v>-22.133606140157251</v>
      </c>
      <c r="AL84" s="44">
        <v>-310303.23076742125</v>
      </c>
      <c r="AM84" s="47">
        <v>-17.86843434109301</v>
      </c>
      <c r="AN84" s="44">
        <v>-1705605.7618429344</v>
      </c>
      <c r="AO84" s="48">
        <v>-21.212418996628788</v>
      </c>
      <c r="AP84" s="46">
        <v>-86811.167527203143</v>
      </c>
      <c r="AQ84" s="47">
        <v>-0.61377541768975197</v>
      </c>
      <c r="AR84" s="44">
        <v>-131282.20194476651</v>
      </c>
      <c r="AS84" s="47">
        <v>-0.95298457410961535</v>
      </c>
      <c r="AT84" s="44">
        <v>-218093.36947196967</v>
      </c>
      <c r="AU84" s="48">
        <v>-0.78114510353610411</v>
      </c>
      <c r="AV84" s="137">
        <f t="shared" si="131"/>
        <v>-1482113.6986027164</v>
      </c>
      <c r="AW84" s="138">
        <f t="shared" si="132"/>
        <v>-441585.43271218776</v>
      </c>
      <c r="AX84" s="139">
        <f t="shared" si="133"/>
        <v>-1923699.1313149042</v>
      </c>
      <c r="AY84" s="41"/>
      <c r="AZ84" s="43">
        <v>43421.103429223615</v>
      </c>
      <c r="BA84" s="47">
        <v>0.39568695258824466</v>
      </c>
      <c r="BB84" s="47">
        <v>8444.6615457763837</v>
      </c>
      <c r="BC84" s="47">
        <v>0.32044403087983847</v>
      </c>
      <c r="BD84" s="44">
        <v>51865.764974999998</v>
      </c>
      <c r="BE84" s="48">
        <v>0.38111651180477479</v>
      </c>
      <c r="BF84" s="46">
        <v>-59793.512727044523</v>
      </c>
      <c r="BG84" s="47">
        <v>-0.10308622033716044</v>
      </c>
      <c r="BH84" s="44">
        <v>-46768.185170955425</v>
      </c>
      <c r="BI84" s="47">
        <v>-0.17542257653122967</v>
      </c>
      <c r="BJ84" s="44">
        <v>-106561.69789799995</v>
      </c>
      <c r="BK84" s="48">
        <v>-0.12586468332709291</v>
      </c>
      <c r="BL84" s="137">
        <f t="shared" si="134"/>
        <v>-16372.409297820908</v>
      </c>
      <c r="BM84" s="138">
        <f t="shared" si="135"/>
        <v>-38323.523625179041</v>
      </c>
      <c r="BN84" s="139">
        <f t="shared" si="136"/>
        <v>-54695.932922999949</v>
      </c>
      <c r="BO84" s="41"/>
      <c r="BP84" s="43">
        <v>386026.28395293211</v>
      </c>
      <c r="BQ84" s="47">
        <v>4.4507942161247529</v>
      </c>
      <c r="BR84" s="47">
        <v>49565.132645911202</v>
      </c>
      <c r="BS84" s="47">
        <v>3.0717112447887458</v>
      </c>
      <c r="BT84" s="44">
        <v>435591.41659884329</v>
      </c>
      <c r="BU84" s="48">
        <v>4.2344695784776931</v>
      </c>
      <c r="BV84" s="46">
        <v>137504.17148473431</v>
      </c>
      <c r="BW84" s="47">
        <v>0.51239653252122863</v>
      </c>
      <c r="BX84" s="44">
        <v>195607.58191642247</v>
      </c>
      <c r="BY84" s="47">
        <v>1.1490646994479443</v>
      </c>
      <c r="BZ84" s="44">
        <v>333111.75340115675</v>
      </c>
      <c r="CA84" s="48">
        <v>0.75951123357773198</v>
      </c>
      <c r="CB84" s="137">
        <f t="shared" si="137"/>
        <v>523530.45543766639</v>
      </c>
      <c r="CC84" s="138">
        <f t="shared" si="138"/>
        <v>245172.71456233365</v>
      </c>
      <c r="CD84" s="139">
        <f t="shared" si="139"/>
        <v>768703.17</v>
      </c>
      <c r="CE84" s="41"/>
      <c r="CF84" s="43">
        <v>-496904.68556109502</v>
      </c>
      <c r="CG84" s="47">
        <v>-3.9676830160262462</v>
      </c>
      <c r="CH84" s="47">
        <v>-74545.437984546938</v>
      </c>
      <c r="CI84" s="47">
        <v>-3.4500596095962854</v>
      </c>
      <c r="CJ84" s="44">
        <v>-571450.12354564201</v>
      </c>
      <c r="CK84" s="48">
        <v>-3.8915191088946988</v>
      </c>
      <c r="CL84" s="46">
        <v>224837.9892013208</v>
      </c>
      <c r="CM84" s="47">
        <v>0.4189728127394679</v>
      </c>
      <c r="CN84" s="44">
        <v>495984.40864868835</v>
      </c>
      <c r="CO84" s="47">
        <v>1.5440981798641038</v>
      </c>
      <c r="CP84" s="44">
        <v>720822.39785000915</v>
      </c>
      <c r="CQ84" s="48">
        <v>0.84026232651477895</v>
      </c>
      <c r="CR84" s="137">
        <f t="shared" si="140"/>
        <v>-272066.69635977421</v>
      </c>
      <c r="CS84" s="138">
        <f t="shared" si="141"/>
        <v>421438.97066414141</v>
      </c>
      <c r="CT84" s="139">
        <f t="shared" si="142"/>
        <v>149372.27430436719</v>
      </c>
      <c r="CU84" s="41"/>
      <c r="CV84" s="46">
        <f t="shared" si="143"/>
        <v>-1462759.8292544526</v>
      </c>
      <c r="CW84" s="47">
        <f t="shared" si="123"/>
        <v>-2.151759759537704</v>
      </c>
      <c r="CX84" s="47">
        <f t="shared" si="144"/>
        <v>-326838.87456028064</v>
      </c>
      <c r="CY84" s="47">
        <f t="shared" si="145"/>
        <v>-2.1726252172717828</v>
      </c>
      <c r="CZ84" s="44">
        <f t="shared" si="146"/>
        <v>-1789598.7038147333</v>
      </c>
      <c r="DA84" s="48">
        <f t="shared" si="147"/>
        <v>-2.1555405041178046</v>
      </c>
      <c r="DB84" s="46">
        <f t="shared" si="148"/>
        <v>215734.70577536049</v>
      </c>
      <c r="DC84" s="47">
        <f t="shared" si="115"/>
        <v>7.7614389333951345E-2</v>
      </c>
      <c r="DD84" s="44">
        <f t="shared" si="149"/>
        <v>513541.60344938887</v>
      </c>
      <c r="DE84" s="47">
        <f t="shared" si="150"/>
        <v>0.33797750078112804</v>
      </c>
      <c r="DF84" s="44">
        <f t="shared" si="151"/>
        <v>729276.30922474933</v>
      </c>
      <c r="DG84" s="48">
        <f t="shared" si="152"/>
        <v>0.16963756656153028</v>
      </c>
      <c r="DH84" s="174"/>
      <c r="DI84" s="187" t="s">
        <v>83</v>
      </c>
      <c r="DJ84" s="46">
        <f t="shared" si="153"/>
        <v>-1789598.7038147333</v>
      </c>
      <c r="DK84" s="44">
        <f t="shared" si="154"/>
        <v>729276.30922474933</v>
      </c>
      <c r="DL84" s="45">
        <f t="shared" si="155"/>
        <v>-1060322.3945899839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v>0</v>
      </c>
      <c r="F85" s="47">
        <v>0</v>
      </c>
      <c r="G85" s="47">
        <v>0</v>
      </c>
      <c r="H85" s="44">
        <v>0</v>
      </c>
      <c r="I85" s="48">
        <v>0</v>
      </c>
      <c r="J85" s="46">
        <v>0</v>
      </c>
      <c r="K85" s="47">
        <v>0</v>
      </c>
      <c r="L85" s="44">
        <v>0</v>
      </c>
      <c r="M85" s="47">
        <v>0</v>
      </c>
      <c r="N85" s="44">
        <v>0</v>
      </c>
      <c r="O85" s="48">
        <v>0</v>
      </c>
      <c r="P85" s="137">
        <f t="shared" si="125"/>
        <v>0</v>
      </c>
      <c r="Q85" s="138">
        <f t="shared" si="126"/>
        <v>0</v>
      </c>
      <c r="R85" s="139">
        <f t="shared" si="127"/>
        <v>0</v>
      </c>
      <c r="S85" s="39"/>
      <c r="T85" s="43">
        <v>453785.24140868615</v>
      </c>
      <c r="U85" s="47">
        <v>2.3951632881451195</v>
      </c>
      <c r="V85" s="47">
        <v>70265.672631639842</v>
      </c>
      <c r="W85" s="47">
        <v>1.5316767876106778</v>
      </c>
      <c r="X85" s="44">
        <v>524050.91404032602</v>
      </c>
      <c r="Y85" s="48">
        <v>2.226838935471823</v>
      </c>
      <c r="Z85" s="46">
        <v>1411144.122748361</v>
      </c>
      <c r="AA85" s="47">
        <v>1.4895070907950907</v>
      </c>
      <c r="AB85" s="44">
        <v>521320.54988588369</v>
      </c>
      <c r="AC85" s="47">
        <v>1.4465696309655358</v>
      </c>
      <c r="AD85" s="44">
        <v>1932464.6726342447</v>
      </c>
      <c r="AE85" s="48">
        <v>1.4776747913892192</v>
      </c>
      <c r="AF85" s="137">
        <f t="shared" si="128"/>
        <v>1864929.3641570471</v>
      </c>
      <c r="AG85" s="138">
        <f t="shared" si="129"/>
        <v>591586.22251752357</v>
      </c>
      <c r="AH85" s="139">
        <f t="shared" si="130"/>
        <v>2456515.5866745706</v>
      </c>
      <c r="AI85" s="41"/>
      <c r="AJ85" s="43">
        <v>3810146.3147565387</v>
      </c>
      <c r="AK85" s="47">
        <v>60.44013824169636</v>
      </c>
      <c r="AL85" s="44">
        <v>976221.89063345082</v>
      </c>
      <c r="AM85" s="47">
        <v>56.214550882958129</v>
      </c>
      <c r="AN85" s="44">
        <v>4786368.2053899895</v>
      </c>
      <c r="AO85" s="48">
        <v>59.527500502325566</v>
      </c>
      <c r="AP85" s="46">
        <v>1190014.0207432157</v>
      </c>
      <c r="AQ85" s="47">
        <v>8.4136796387336901</v>
      </c>
      <c r="AR85" s="44">
        <v>1859429.3226054516</v>
      </c>
      <c r="AS85" s="47">
        <v>13.497697592211409</v>
      </c>
      <c r="AT85" s="44">
        <v>3049443.343348667</v>
      </c>
      <c r="AU85" s="48">
        <v>10.922192370794338</v>
      </c>
      <c r="AV85" s="137">
        <f t="shared" si="131"/>
        <v>5000160.3354997542</v>
      </c>
      <c r="AW85" s="138">
        <f t="shared" si="132"/>
        <v>2835651.2132389024</v>
      </c>
      <c r="AX85" s="139">
        <f t="shared" si="133"/>
        <v>7835811.5487386566</v>
      </c>
      <c r="AY85" s="41"/>
      <c r="AZ85" s="43">
        <v>274013.42103698937</v>
      </c>
      <c r="BA85" s="47">
        <v>2.4970239578350713</v>
      </c>
      <c r="BB85" s="47">
        <v>53290.921163010906</v>
      </c>
      <c r="BC85" s="47">
        <v>2.0221956195883166</v>
      </c>
      <c r="BD85" s="44">
        <v>327304.3422000003</v>
      </c>
      <c r="BE85" s="48">
        <v>2.4050756651896941</v>
      </c>
      <c r="BF85" s="46">
        <v>1178001.8879579497</v>
      </c>
      <c r="BG85" s="47">
        <v>2.0309186840046438</v>
      </c>
      <c r="BH85" s="44">
        <v>921387.7545420496</v>
      </c>
      <c r="BI85" s="47">
        <v>3.4560292065057392</v>
      </c>
      <c r="BJ85" s="44">
        <v>2099389.6424999991</v>
      </c>
      <c r="BK85" s="48">
        <v>2.4796809524034495</v>
      </c>
      <c r="BL85" s="137">
        <f t="shared" si="134"/>
        <v>1452015.3089949391</v>
      </c>
      <c r="BM85" s="138">
        <f t="shared" si="135"/>
        <v>974678.67570506048</v>
      </c>
      <c r="BN85" s="139">
        <f t="shared" si="136"/>
        <v>2426693.9846999994</v>
      </c>
      <c r="BO85" s="41"/>
      <c r="BP85" s="43">
        <v>4088577.23</v>
      </c>
      <c r="BQ85" s="47">
        <v>47.140354540423374</v>
      </c>
      <c r="BR85" s="47">
        <v>502057.50000000023</v>
      </c>
      <c r="BS85" s="47">
        <v>31.114123698562235</v>
      </c>
      <c r="BT85" s="44">
        <v>4590634.7300000004</v>
      </c>
      <c r="BU85" s="48">
        <v>44.6264604152895</v>
      </c>
      <c r="BV85" s="46">
        <v>1649007.9399999992</v>
      </c>
      <c r="BW85" s="47">
        <v>6.1448750349350645</v>
      </c>
      <c r="BX85" s="44">
        <v>2630341.959999999</v>
      </c>
      <c r="BY85" s="47">
        <v>15.451512994031669</v>
      </c>
      <c r="BZ85" s="44">
        <v>4279349.8999999985</v>
      </c>
      <c r="CA85" s="48">
        <v>9.7571289162697443</v>
      </c>
      <c r="CB85" s="137">
        <f t="shared" si="137"/>
        <v>5737585.169999999</v>
      </c>
      <c r="CC85" s="138">
        <f t="shared" si="138"/>
        <v>3132399.459999999</v>
      </c>
      <c r="CD85" s="139">
        <f t="shared" si="139"/>
        <v>8869984.629999999</v>
      </c>
      <c r="CE85" s="41"/>
      <c r="CF85" s="43">
        <v>1307645.2595157349</v>
      </c>
      <c r="CG85" s="47">
        <v>10.441281875435051</v>
      </c>
      <c r="CH85" s="47">
        <v>296603.01548426505</v>
      </c>
      <c r="CI85" s="47">
        <v>13.727172466527747</v>
      </c>
      <c r="CJ85" s="44">
        <v>1604248.2749999999</v>
      </c>
      <c r="CK85" s="48">
        <v>10.924772889781742</v>
      </c>
      <c r="CL85" s="46">
        <v>619559.00009216834</v>
      </c>
      <c r="CM85" s="47">
        <v>1.1545129799850706</v>
      </c>
      <c r="CN85" s="44">
        <v>835225.14990783203</v>
      </c>
      <c r="CO85" s="47">
        <v>2.6002221264638479</v>
      </c>
      <c r="CP85" s="44">
        <v>1454784.1500000004</v>
      </c>
      <c r="CQ85" s="48">
        <v>1.6958411920909624</v>
      </c>
      <c r="CR85" s="137">
        <f t="shared" si="140"/>
        <v>1927204.2596079032</v>
      </c>
      <c r="CS85" s="138">
        <f t="shared" si="141"/>
        <v>1131828.1653920971</v>
      </c>
      <c r="CT85" s="139">
        <f t="shared" si="142"/>
        <v>3059032.4250000003</v>
      </c>
      <c r="CU85" s="41"/>
      <c r="CV85" s="46">
        <f t="shared" si="143"/>
        <v>9934167.4667179491</v>
      </c>
      <c r="CW85" s="47">
        <f t="shared" si="123"/>
        <v>14.61343234335831</v>
      </c>
      <c r="CX85" s="47">
        <f t="shared" si="144"/>
        <v>1898438.999912367</v>
      </c>
      <c r="CY85" s="47">
        <f t="shared" si="145"/>
        <v>12.619662976783109</v>
      </c>
      <c r="CZ85" s="44">
        <f t="shared" si="146"/>
        <v>11832606.466630315</v>
      </c>
      <c r="DA85" s="48">
        <f t="shared" si="147"/>
        <v>14.252168630732513</v>
      </c>
      <c r="DB85" s="46">
        <f t="shared" si="148"/>
        <v>6047726.9715416934</v>
      </c>
      <c r="DC85" s="47">
        <f t="shared" si="115"/>
        <v>2.175777115080598</v>
      </c>
      <c r="DD85" s="44">
        <f t="shared" si="149"/>
        <v>6767704.7369412156</v>
      </c>
      <c r="DE85" s="47">
        <f t="shared" si="150"/>
        <v>4.4540343326661302</v>
      </c>
      <c r="DF85" s="44">
        <f t="shared" si="151"/>
        <v>12815431.70848291</v>
      </c>
      <c r="DG85" s="48">
        <f t="shared" si="152"/>
        <v>2.9810081884787181</v>
      </c>
      <c r="DH85" s="174"/>
      <c r="DI85" s="187" t="s">
        <v>84</v>
      </c>
      <c r="DJ85" s="46">
        <f t="shared" si="153"/>
        <v>11832606.466630315</v>
      </c>
      <c r="DK85" s="44">
        <f t="shared" si="154"/>
        <v>12815431.70848291</v>
      </c>
      <c r="DL85" s="45">
        <f t="shared" si="155"/>
        <v>24648038.175113223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73334.91240720381</v>
      </c>
      <c r="E86" s="47">
        <v>0.6945120123418802</v>
      </c>
      <c r="F86" s="47">
        <v>0</v>
      </c>
      <c r="G86" s="47">
        <v>0</v>
      </c>
      <c r="H86" s="44">
        <v>73334.91240720381</v>
      </c>
      <c r="I86" s="48">
        <v>0.56985711715909404</v>
      </c>
      <c r="J86" s="46">
        <v>76380.926378514851</v>
      </c>
      <c r="K86" s="47">
        <v>0.24984520245627387</v>
      </c>
      <c r="L86" s="44">
        <v>0</v>
      </c>
      <c r="M86" s="47">
        <v>0</v>
      </c>
      <c r="N86" s="44">
        <v>76380.926378514851</v>
      </c>
      <c r="O86" s="48">
        <v>0.13424255528521337</v>
      </c>
      <c r="P86" s="137">
        <f t="shared" si="125"/>
        <v>149715.83878571866</v>
      </c>
      <c r="Q86" s="138">
        <f t="shared" si="126"/>
        <v>0</v>
      </c>
      <c r="R86" s="139">
        <f t="shared" si="127"/>
        <v>149715.83878571866</v>
      </c>
      <c r="S86" s="39"/>
      <c r="T86" s="43">
        <v>32269.298327227618</v>
      </c>
      <c r="U86" s="47">
        <v>0.17032338567831362</v>
      </c>
      <c r="V86" s="47">
        <v>7115.3476371467641</v>
      </c>
      <c r="W86" s="47">
        <v>0.1551029457688668</v>
      </c>
      <c r="X86" s="44">
        <v>39384.64596437438</v>
      </c>
      <c r="Y86" s="48">
        <v>0.16735637844244511</v>
      </c>
      <c r="Z86" s="46">
        <v>18032.2336171196</v>
      </c>
      <c r="AA86" s="47">
        <v>1.9033590830723989E-2</v>
      </c>
      <c r="AB86" s="44">
        <v>14461.475023754308</v>
      </c>
      <c r="AC86" s="47">
        <v>4.012796079668994E-2</v>
      </c>
      <c r="AD86" s="44">
        <v>32493.708640873909</v>
      </c>
      <c r="AE86" s="48">
        <v>2.4846577956798278E-2</v>
      </c>
      <c r="AF86" s="137">
        <f t="shared" si="128"/>
        <v>50301.531944347218</v>
      </c>
      <c r="AG86" s="138">
        <f t="shared" si="129"/>
        <v>21576.822660901074</v>
      </c>
      <c r="AH86" s="139">
        <f t="shared" si="130"/>
        <v>71878.354605248285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31"/>
        <v>0</v>
      </c>
      <c r="AW86" s="138">
        <f t="shared" si="132"/>
        <v>0</v>
      </c>
      <c r="AX86" s="139">
        <f t="shared" si="133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34"/>
        <v>0</v>
      </c>
      <c r="BM86" s="138">
        <f t="shared" si="135"/>
        <v>0</v>
      </c>
      <c r="BN86" s="139">
        <f t="shared" si="136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37"/>
        <v>0</v>
      </c>
      <c r="CC86" s="138">
        <f t="shared" si="138"/>
        <v>0</v>
      </c>
      <c r="CD86" s="139">
        <f t="shared" si="139"/>
        <v>0</v>
      </c>
      <c r="CE86" s="41"/>
      <c r="CF86" s="43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40"/>
        <v>0</v>
      </c>
      <c r="CS86" s="138">
        <f t="shared" si="141"/>
        <v>0</v>
      </c>
      <c r="CT86" s="139">
        <f t="shared" si="142"/>
        <v>0</v>
      </c>
      <c r="CU86" s="41"/>
      <c r="CV86" s="46">
        <f t="shared" si="143"/>
        <v>105604.21073443143</v>
      </c>
      <c r="CW86" s="47">
        <f t="shared" si="123"/>
        <v>0.15534668545820507</v>
      </c>
      <c r="CX86" s="47">
        <f t="shared" si="144"/>
        <v>7115.3476371467641</v>
      </c>
      <c r="CY86" s="47">
        <f t="shared" si="145"/>
        <v>4.7298485306921691E-2</v>
      </c>
      <c r="CZ86" s="44">
        <f t="shared" si="146"/>
        <v>112719.5583715782</v>
      </c>
      <c r="DA86" s="48">
        <f t="shared" si="147"/>
        <v>0.13576874701478406</v>
      </c>
      <c r="DB86" s="46">
        <f t="shared" si="148"/>
        <v>94413.159995634458</v>
      </c>
      <c r="DC86" s="47">
        <f t="shared" si="115"/>
        <v>3.3966809984574763E-2</v>
      </c>
      <c r="DD86" s="44">
        <f t="shared" si="149"/>
        <v>14461.475023754308</v>
      </c>
      <c r="DE86" s="47">
        <f t="shared" si="150"/>
        <v>9.5175408444174454E-3</v>
      </c>
      <c r="DF86" s="44">
        <f t="shared" si="151"/>
        <v>108874.63501938876</v>
      </c>
      <c r="DG86" s="48">
        <f t="shared" si="152"/>
        <v>2.5325419064548285E-2</v>
      </c>
      <c r="DH86" s="174"/>
      <c r="DI86" s="187" t="s">
        <v>85</v>
      </c>
      <c r="DJ86" s="46">
        <f t="shared" si="153"/>
        <v>112719.5583715782</v>
      </c>
      <c r="DK86" s="44">
        <f t="shared" si="154"/>
        <v>108874.63501938876</v>
      </c>
      <c r="DL86" s="45">
        <f t="shared" si="155"/>
        <v>221594.19339096698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34277.386623188315</v>
      </c>
      <c r="E87" s="47">
        <v>0.32462105673903624</v>
      </c>
      <c r="F87" s="47">
        <v>0</v>
      </c>
      <c r="G87" s="47">
        <v>0</v>
      </c>
      <c r="H87" s="44">
        <v>34277.386623188315</v>
      </c>
      <c r="I87" s="48">
        <v>0.26635625629954396</v>
      </c>
      <c r="J87" s="46">
        <v>30963.596986188328</v>
      </c>
      <c r="K87" s="47">
        <v>0.10128321983752188</v>
      </c>
      <c r="L87" s="44">
        <v>0</v>
      </c>
      <c r="M87" s="47">
        <v>0</v>
      </c>
      <c r="N87" s="44">
        <v>30963.596986188328</v>
      </c>
      <c r="O87" s="48">
        <v>5.4419769140384107E-2</v>
      </c>
      <c r="P87" s="137">
        <f t="shared" si="125"/>
        <v>65240.983609376643</v>
      </c>
      <c r="Q87" s="138">
        <f t="shared" si="126"/>
        <v>0</v>
      </c>
      <c r="R87" s="139">
        <f t="shared" si="127"/>
        <v>65240.983609376643</v>
      </c>
      <c r="S87" s="39"/>
      <c r="T87" s="43">
        <v>152.38307983157574</v>
      </c>
      <c r="U87" s="47">
        <v>8.0430636618780704E-4</v>
      </c>
      <c r="V87" s="47">
        <v>50.396337016039297</v>
      </c>
      <c r="W87" s="47">
        <v>1.0985577551180228E-3</v>
      </c>
      <c r="X87" s="44">
        <v>202.77941684761504</v>
      </c>
      <c r="Y87" s="48">
        <v>8.6166646913584538E-4</v>
      </c>
      <c r="Z87" s="46">
        <v>-116.19002624371842</v>
      </c>
      <c r="AA87" s="47">
        <v>-1.2264223418414637E-4</v>
      </c>
      <c r="AB87" s="44">
        <v>78.106310430008762</v>
      </c>
      <c r="AC87" s="47">
        <v>2.1673079390319426E-4</v>
      </c>
      <c r="AD87" s="44">
        <v>-38.083715813709659</v>
      </c>
      <c r="AE87" s="48">
        <v>-2.9121022297208586E-5</v>
      </c>
      <c r="AF87" s="137">
        <f t="shared" si="128"/>
        <v>36.193053587857321</v>
      </c>
      <c r="AG87" s="138">
        <f t="shared" si="129"/>
        <v>128.50264744604806</v>
      </c>
      <c r="AH87" s="139">
        <f t="shared" si="130"/>
        <v>164.69570103390538</v>
      </c>
      <c r="AI87" s="41"/>
      <c r="AJ87" s="43">
        <v>0</v>
      </c>
      <c r="AK87" s="47">
        <v>0</v>
      </c>
      <c r="AL87" s="44">
        <v>0</v>
      </c>
      <c r="AM87" s="47">
        <v>0</v>
      </c>
      <c r="AN87" s="44">
        <v>0</v>
      </c>
      <c r="AO87" s="48">
        <v>0</v>
      </c>
      <c r="AP87" s="46">
        <v>0</v>
      </c>
      <c r="AQ87" s="47">
        <v>0</v>
      </c>
      <c r="AR87" s="44">
        <v>0</v>
      </c>
      <c r="AS87" s="47">
        <v>0</v>
      </c>
      <c r="AT87" s="44">
        <v>0</v>
      </c>
      <c r="AU87" s="48">
        <v>0</v>
      </c>
      <c r="AV87" s="137">
        <f t="shared" si="131"/>
        <v>0</v>
      </c>
      <c r="AW87" s="138">
        <f t="shared" si="132"/>
        <v>0</v>
      </c>
      <c r="AX87" s="139">
        <f t="shared" si="133"/>
        <v>0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34"/>
        <v>0</v>
      </c>
      <c r="BM87" s="138">
        <f t="shared" si="135"/>
        <v>0</v>
      </c>
      <c r="BN87" s="139">
        <f t="shared" si="136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37"/>
        <v>0</v>
      </c>
      <c r="CC87" s="138">
        <f t="shared" si="138"/>
        <v>0</v>
      </c>
      <c r="CD87" s="139">
        <f t="shared" si="139"/>
        <v>0</v>
      </c>
      <c r="CE87" s="41"/>
      <c r="CF87" s="43">
        <v>-7075.3782662070453</v>
      </c>
      <c r="CG87" s="47">
        <v>-5.6495458776146576E-2</v>
      </c>
      <c r="CH87" s="47">
        <v>-1135.6217337929552</v>
      </c>
      <c r="CI87" s="47">
        <v>-5.2558047567591762E-2</v>
      </c>
      <c r="CJ87" s="44">
        <v>-8211</v>
      </c>
      <c r="CK87" s="48">
        <v>-5.591610201232592E-2</v>
      </c>
      <c r="CL87" s="46">
        <v>-4208.4394128186941</v>
      </c>
      <c r="CM87" s="47">
        <v>-7.8421876316172156E-3</v>
      </c>
      <c r="CN87" s="44">
        <v>-3237.5605871813059</v>
      </c>
      <c r="CO87" s="47">
        <v>-1.007917047934332E-2</v>
      </c>
      <c r="CP87" s="44">
        <v>-7446</v>
      </c>
      <c r="CQ87" s="48">
        <v>-8.6797986603781071E-3</v>
      </c>
      <c r="CR87" s="137">
        <f t="shared" si="140"/>
        <v>-11283.817679025738</v>
      </c>
      <c r="CS87" s="138">
        <f t="shared" si="141"/>
        <v>-4373.1823209742615</v>
      </c>
      <c r="CT87" s="139">
        <f t="shared" si="142"/>
        <v>-15657</v>
      </c>
      <c r="CU87" s="41"/>
      <c r="CV87" s="46">
        <f t="shared" si="143"/>
        <v>27354.391436812846</v>
      </c>
      <c r="CW87" s="47">
        <f t="shared" si="123"/>
        <v>4.023905877315264E-2</v>
      </c>
      <c r="CX87" s="47">
        <f t="shared" si="144"/>
        <v>-1085.2253967769159</v>
      </c>
      <c r="CY87" s="47">
        <f t="shared" si="145"/>
        <v>-7.2139156232054764E-3</v>
      </c>
      <c r="CZ87" s="44">
        <f t="shared" si="146"/>
        <v>26269.166040035929</v>
      </c>
      <c r="DA87" s="48">
        <f t="shared" si="147"/>
        <v>3.1640753476180068E-2</v>
      </c>
      <c r="DB87" s="46">
        <f t="shared" si="148"/>
        <v>26638.967547125914</v>
      </c>
      <c r="DC87" s="47">
        <f t="shared" si="115"/>
        <v>9.5838413723290088E-3</v>
      </c>
      <c r="DD87" s="44">
        <f t="shared" si="149"/>
        <v>-3159.4542767512971</v>
      </c>
      <c r="DE87" s="47">
        <f t="shared" si="150"/>
        <v>-2.0793338906063669E-3</v>
      </c>
      <c r="DF87" s="44">
        <f t="shared" si="151"/>
        <v>23479.513270374617</v>
      </c>
      <c r="DG87" s="48">
        <f t="shared" si="152"/>
        <v>5.4615890367666108E-3</v>
      </c>
      <c r="DH87" s="174"/>
      <c r="DI87" s="187" t="s">
        <v>86</v>
      </c>
      <c r="DJ87" s="46">
        <f t="shared" si="153"/>
        <v>26269.166040035929</v>
      </c>
      <c r="DK87" s="44">
        <f t="shared" si="154"/>
        <v>23479.513270374617</v>
      </c>
      <c r="DL87" s="45">
        <f t="shared" si="155"/>
        <v>49748.679310410545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6247.0599999999995</v>
      </c>
      <c r="E88" s="47">
        <v>5.9162247139934836E-2</v>
      </c>
      <c r="F88" s="47">
        <v>0</v>
      </c>
      <c r="G88" s="47">
        <v>0</v>
      </c>
      <c r="H88" s="44">
        <v>6247.0599999999995</v>
      </c>
      <c r="I88" s="48">
        <v>4.8543476571606181E-2</v>
      </c>
      <c r="J88" s="46">
        <v>6801.8099999999995</v>
      </c>
      <c r="K88" s="47">
        <v>2.2249004785534144E-2</v>
      </c>
      <c r="L88" s="44">
        <v>0</v>
      </c>
      <c r="M88" s="47">
        <v>0</v>
      </c>
      <c r="N88" s="44">
        <v>6801.8099999999995</v>
      </c>
      <c r="O88" s="48">
        <v>1.1954455100997052E-2</v>
      </c>
      <c r="P88" s="137">
        <f t="shared" si="125"/>
        <v>13048.869999999999</v>
      </c>
      <c r="Q88" s="138">
        <f t="shared" si="126"/>
        <v>0</v>
      </c>
      <c r="R88" s="139">
        <f t="shared" si="127"/>
        <v>13048.869999999999</v>
      </c>
      <c r="S88" s="39"/>
      <c r="T88" s="43">
        <v>36368.071463705171</v>
      </c>
      <c r="U88" s="47">
        <v>0.19195747609617475</v>
      </c>
      <c r="V88" s="47">
        <v>7843.6351319140085</v>
      </c>
      <c r="W88" s="47">
        <v>0.17097842249403833</v>
      </c>
      <c r="X88" s="44">
        <v>44211.70659561918</v>
      </c>
      <c r="Y88" s="48">
        <v>0.1878679094207347</v>
      </c>
      <c r="Z88" s="46">
        <v>22295.920445393109</v>
      </c>
      <c r="AA88" s="47">
        <v>2.3534046639074838E-2</v>
      </c>
      <c r="AB88" s="44">
        <v>16195.780684387788</v>
      </c>
      <c r="AC88" s="47">
        <v>4.4940343312654799E-2</v>
      </c>
      <c r="AD88" s="44">
        <v>38491.701129780893</v>
      </c>
      <c r="AE88" s="48">
        <v>2.9432991579417311E-2</v>
      </c>
      <c r="AF88" s="137">
        <f t="shared" si="128"/>
        <v>58663.99190909828</v>
      </c>
      <c r="AG88" s="138">
        <f t="shared" si="129"/>
        <v>24039.415816301796</v>
      </c>
      <c r="AH88" s="139">
        <f t="shared" si="130"/>
        <v>82703.407725400073</v>
      </c>
      <c r="AI88" s="41"/>
      <c r="AJ88" s="43">
        <v>18524.572808313707</v>
      </c>
      <c r="AK88" s="47">
        <v>0.29385426409127074</v>
      </c>
      <c r="AL88" s="44">
        <v>4566.4025062795718</v>
      </c>
      <c r="AM88" s="47">
        <v>0.2629507374340419</v>
      </c>
      <c r="AN88" s="44">
        <v>23090.975314593277</v>
      </c>
      <c r="AO88" s="48">
        <v>0.28717975417995273</v>
      </c>
      <c r="AP88" s="46">
        <v>3833.2169985023484</v>
      </c>
      <c r="AQ88" s="47">
        <v>2.7101747751681643E-2</v>
      </c>
      <c r="AR88" s="44">
        <v>5970.1546964349</v>
      </c>
      <c r="AS88" s="47">
        <v>4.3337674463627782E-2</v>
      </c>
      <c r="AT88" s="44">
        <v>9803.3716949372483</v>
      </c>
      <c r="AU88" s="48">
        <v>3.5112740090105725E-2</v>
      </c>
      <c r="AV88" s="137">
        <f t="shared" si="131"/>
        <v>22357.789806816058</v>
      </c>
      <c r="AW88" s="138">
        <f t="shared" si="132"/>
        <v>10536.557202714472</v>
      </c>
      <c r="AX88" s="139">
        <f t="shared" si="133"/>
        <v>32894.347009530531</v>
      </c>
      <c r="AY88" s="41"/>
      <c r="AZ88" s="43">
        <v>0</v>
      </c>
      <c r="BA88" s="47">
        <v>0</v>
      </c>
      <c r="BB88" s="47">
        <v>0</v>
      </c>
      <c r="BC88" s="47">
        <v>0</v>
      </c>
      <c r="BD88" s="44">
        <v>0</v>
      </c>
      <c r="BE88" s="48">
        <v>0</v>
      </c>
      <c r="BF88" s="46">
        <v>0</v>
      </c>
      <c r="BG88" s="47">
        <v>0</v>
      </c>
      <c r="BH88" s="44">
        <v>0</v>
      </c>
      <c r="BI88" s="47">
        <v>0</v>
      </c>
      <c r="BJ88" s="44">
        <v>0</v>
      </c>
      <c r="BK88" s="48">
        <v>0</v>
      </c>
      <c r="BL88" s="137">
        <f t="shared" si="134"/>
        <v>0</v>
      </c>
      <c r="BM88" s="138">
        <f t="shared" si="135"/>
        <v>0</v>
      </c>
      <c r="BN88" s="139">
        <f t="shared" si="136"/>
        <v>0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37"/>
        <v>0</v>
      </c>
      <c r="CC88" s="138">
        <f t="shared" si="138"/>
        <v>0</v>
      </c>
      <c r="CD88" s="139">
        <f t="shared" si="139"/>
        <v>0</v>
      </c>
      <c r="CE88" s="41"/>
      <c r="CF88" s="43">
        <v>16797.211846455237</v>
      </c>
      <c r="CG88" s="47">
        <v>0.13412232586319836</v>
      </c>
      <c r="CH88" s="47">
        <v>3557.0312235447659</v>
      </c>
      <c r="CI88" s="47">
        <v>0.16462402108320293</v>
      </c>
      <c r="CJ88" s="44">
        <v>20354.243070000004</v>
      </c>
      <c r="CK88" s="48">
        <v>0.13861039238653003</v>
      </c>
      <c r="CL88" s="46">
        <v>8411.2008225473382</v>
      </c>
      <c r="CM88" s="47">
        <v>1.5673794627222553E-2</v>
      </c>
      <c r="CN88" s="44">
        <v>10019.92239745267</v>
      </c>
      <c r="CO88" s="47">
        <v>3.11940126876953E-2</v>
      </c>
      <c r="CP88" s="44">
        <v>18431.123220000009</v>
      </c>
      <c r="CQ88" s="48">
        <v>2.1485151575909196E-2</v>
      </c>
      <c r="CR88" s="137">
        <f t="shared" si="140"/>
        <v>25208.412669002573</v>
      </c>
      <c r="CS88" s="138">
        <f t="shared" si="141"/>
        <v>13576.953620997436</v>
      </c>
      <c r="CT88" s="139">
        <f t="shared" si="142"/>
        <v>38785.366290000005</v>
      </c>
      <c r="CU88" s="41"/>
      <c r="CV88" s="46">
        <f t="shared" si="143"/>
        <v>77936.91611847411</v>
      </c>
      <c r="CW88" s="47">
        <f t="shared" si="123"/>
        <v>0.11464733754116907</v>
      </c>
      <c r="CX88" s="47">
        <f t="shared" si="144"/>
        <v>15967.068861738346</v>
      </c>
      <c r="CY88" s="47">
        <f t="shared" si="145"/>
        <v>0.10613932171195763</v>
      </c>
      <c r="CZ88" s="44">
        <f t="shared" si="146"/>
        <v>93903.984980212452</v>
      </c>
      <c r="DA88" s="48">
        <f t="shared" si="147"/>
        <v>0.11310571620970096</v>
      </c>
      <c r="DB88" s="46">
        <f t="shared" si="148"/>
        <v>41342.148266442797</v>
      </c>
      <c r="DC88" s="47">
        <f t="shared" si="115"/>
        <v>1.4873571593041804E-2</v>
      </c>
      <c r="DD88" s="44">
        <f t="shared" si="149"/>
        <v>32185.857778275356</v>
      </c>
      <c r="DE88" s="47">
        <f t="shared" si="150"/>
        <v>2.118250147472308E-2</v>
      </c>
      <c r="DF88" s="44">
        <f t="shared" si="151"/>
        <v>73528.006044718146</v>
      </c>
      <c r="DG88" s="48">
        <f t="shared" si="152"/>
        <v>1.7103410410804248E-2</v>
      </c>
      <c r="DH88" s="174"/>
      <c r="DI88" s="187" t="s">
        <v>87</v>
      </c>
      <c r="DJ88" s="46">
        <f t="shared" si="153"/>
        <v>93903.984980212452</v>
      </c>
      <c r="DK88" s="44">
        <f t="shared" si="154"/>
        <v>73528.006044718146</v>
      </c>
      <c r="DL88" s="45">
        <f t="shared" si="155"/>
        <v>167431.99102493061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v>0</v>
      </c>
      <c r="F89" s="47">
        <v>0</v>
      </c>
      <c r="G89" s="47">
        <v>0</v>
      </c>
      <c r="H89" s="44">
        <v>0</v>
      </c>
      <c r="I89" s="48">
        <v>0</v>
      </c>
      <c r="J89" s="46">
        <v>0</v>
      </c>
      <c r="K89" s="47">
        <v>0</v>
      </c>
      <c r="L89" s="44">
        <v>0</v>
      </c>
      <c r="M89" s="47">
        <v>0</v>
      </c>
      <c r="N89" s="44">
        <v>0</v>
      </c>
      <c r="O89" s="48">
        <v>0</v>
      </c>
      <c r="P89" s="137">
        <f t="shared" si="125"/>
        <v>0</v>
      </c>
      <c r="Q89" s="138">
        <f t="shared" si="126"/>
        <v>0</v>
      </c>
      <c r="R89" s="139">
        <f t="shared" si="127"/>
        <v>0</v>
      </c>
      <c r="S89" s="39"/>
      <c r="T89" s="43">
        <v>60927.920000000042</v>
      </c>
      <c r="U89" s="47">
        <v>0.32158894536548827</v>
      </c>
      <c r="V89" s="47">
        <v>10690.650000000001</v>
      </c>
      <c r="W89" s="47">
        <v>0.23303869209809266</v>
      </c>
      <c r="X89" s="44">
        <v>71618.570000000036</v>
      </c>
      <c r="Y89" s="48">
        <v>0.30432733901603692</v>
      </c>
      <c r="Z89" s="46">
        <v>87424.359999999899</v>
      </c>
      <c r="AA89" s="47">
        <v>9.2279166974529911E-2</v>
      </c>
      <c r="AB89" s="44">
        <v>33785.429999999993</v>
      </c>
      <c r="AC89" s="47">
        <v>9.3748418353755969E-2</v>
      </c>
      <c r="AD89" s="44">
        <v>121209.78999999989</v>
      </c>
      <c r="AE89" s="48">
        <v>9.2684049384679529E-2</v>
      </c>
      <c r="AF89" s="137">
        <f t="shared" si="128"/>
        <v>148352.27999999994</v>
      </c>
      <c r="AG89" s="138">
        <f t="shared" si="129"/>
        <v>44476.079999999994</v>
      </c>
      <c r="AH89" s="139">
        <f t="shared" si="130"/>
        <v>192828.35999999993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31"/>
        <v>0</v>
      </c>
      <c r="AW89" s="138">
        <f t="shared" si="132"/>
        <v>0</v>
      </c>
      <c r="AX89" s="139">
        <f t="shared" si="133"/>
        <v>0</v>
      </c>
      <c r="AY89" s="41"/>
      <c r="AZ89" s="43">
        <v>0</v>
      </c>
      <c r="BA89" s="47">
        <v>0</v>
      </c>
      <c r="BB89" s="47">
        <v>0</v>
      </c>
      <c r="BC89" s="47">
        <v>0</v>
      </c>
      <c r="BD89" s="44">
        <v>0</v>
      </c>
      <c r="BE89" s="48">
        <v>0</v>
      </c>
      <c r="BF89" s="46">
        <v>0</v>
      </c>
      <c r="BG89" s="47">
        <v>0</v>
      </c>
      <c r="BH89" s="44">
        <v>0</v>
      </c>
      <c r="BI89" s="47">
        <v>0</v>
      </c>
      <c r="BJ89" s="44">
        <v>0</v>
      </c>
      <c r="BK89" s="48">
        <v>0</v>
      </c>
      <c r="BL89" s="137">
        <f t="shared" si="134"/>
        <v>0</v>
      </c>
      <c r="BM89" s="138">
        <f t="shared" si="135"/>
        <v>0</v>
      </c>
      <c r="BN89" s="139">
        <f t="shared" si="136"/>
        <v>0</v>
      </c>
      <c r="BO89" s="41"/>
      <c r="BP89" s="43">
        <v>14176.629999999992</v>
      </c>
      <c r="BQ89" s="47">
        <v>0.1634532813725037</v>
      </c>
      <c r="BR89" s="47">
        <v>1345.7100000000014</v>
      </c>
      <c r="BS89" s="47">
        <v>8.3397992067426957E-2</v>
      </c>
      <c r="BT89" s="44">
        <v>15522.339999999993</v>
      </c>
      <c r="BU89" s="48">
        <v>0.15089571100828239</v>
      </c>
      <c r="BV89" s="46">
        <v>6669.5199999999913</v>
      </c>
      <c r="BW89" s="47">
        <v>2.4853347245253458E-2</v>
      </c>
      <c r="BX89" s="44">
        <v>4652.3300000000108</v>
      </c>
      <c r="BY89" s="47">
        <v>2.7329350533389789E-2</v>
      </c>
      <c r="BZ89" s="44">
        <v>11321.850000000002</v>
      </c>
      <c r="CA89" s="48">
        <v>2.5814376623110129E-2</v>
      </c>
      <c r="CB89" s="137">
        <f t="shared" si="137"/>
        <v>20846.149999999983</v>
      </c>
      <c r="CC89" s="138">
        <f t="shared" si="138"/>
        <v>5998.0400000000118</v>
      </c>
      <c r="CD89" s="139">
        <f t="shared" si="139"/>
        <v>26844.189999999995</v>
      </c>
      <c r="CE89" s="41"/>
      <c r="CF89" s="43">
        <v>4658.5802498380654</v>
      </c>
      <c r="CG89" s="47">
        <v>3.7197817354461628E-2</v>
      </c>
      <c r="CH89" s="47">
        <v>29520.439750162011</v>
      </c>
      <c r="CI89" s="47">
        <v>1.3662442611265799</v>
      </c>
      <c r="CJ89" s="44">
        <v>34179.020000000077</v>
      </c>
      <c r="CK89" s="48">
        <v>0.23275576287922692</v>
      </c>
      <c r="CL89" s="46">
        <v>9488.6534901815958</v>
      </c>
      <c r="CM89" s="47">
        <v>1.7681566429291827E-2</v>
      </c>
      <c r="CN89" s="44">
        <v>11035.706509818401</v>
      </c>
      <c r="CO89" s="47">
        <v>3.4356350800927735E-2</v>
      </c>
      <c r="CP89" s="44">
        <v>20524.359999999997</v>
      </c>
      <c r="CQ89" s="48">
        <v>2.3925236695288472E-2</v>
      </c>
      <c r="CR89" s="137">
        <f t="shared" si="140"/>
        <v>14147.233740019661</v>
      </c>
      <c r="CS89" s="138">
        <f t="shared" si="141"/>
        <v>40556.146259980414</v>
      </c>
      <c r="CT89" s="139">
        <f t="shared" si="142"/>
        <v>54703.380000000077</v>
      </c>
      <c r="CU89" s="41"/>
      <c r="CV89" s="46">
        <f t="shared" si="143"/>
        <v>79763.130249838097</v>
      </c>
      <c r="CW89" s="47">
        <f t="shared" si="123"/>
        <v>0.11733374853057324</v>
      </c>
      <c r="CX89" s="47">
        <f t="shared" si="144"/>
        <v>41556.799750162012</v>
      </c>
      <c r="CY89" s="47">
        <f t="shared" si="145"/>
        <v>0.27624422341982924</v>
      </c>
      <c r="CZ89" s="44">
        <f t="shared" si="146"/>
        <v>121319.93000000011</v>
      </c>
      <c r="DA89" s="48">
        <f t="shared" si="147"/>
        <v>0.14612774501585113</v>
      </c>
      <c r="DB89" s="46">
        <f t="shared" si="148"/>
        <v>103582.53349018148</v>
      </c>
      <c r="DC89" s="47">
        <f t="shared" si="115"/>
        <v>3.7265654840326609E-2</v>
      </c>
      <c r="DD89" s="44">
        <f t="shared" si="149"/>
        <v>49473.466509818405</v>
      </c>
      <c r="DE89" s="47">
        <f t="shared" si="150"/>
        <v>3.2560007706591114E-2</v>
      </c>
      <c r="DF89" s="44">
        <f t="shared" si="151"/>
        <v>153055.99999999988</v>
      </c>
      <c r="DG89" s="48">
        <f t="shared" si="152"/>
        <v>3.5602482981028701E-2</v>
      </c>
      <c r="DH89" s="174"/>
      <c r="DI89" s="187" t="s">
        <v>88</v>
      </c>
      <c r="DJ89" s="46">
        <f t="shared" si="153"/>
        <v>121319.93000000011</v>
      </c>
      <c r="DK89" s="44">
        <f t="shared" si="154"/>
        <v>153055.99999999988</v>
      </c>
      <c r="DL89" s="45">
        <f t="shared" si="155"/>
        <v>274375.93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v>0</v>
      </c>
      <c r="F90" s="47">
        <v>0</v>
      </c>
      <c r="G90" s="47">
        <v>0</v>
      </c>
      <c r="H90" s="44">
        <v>0</v>
      </c>
      <c r="I90" s="48">
        <v>0</v>
      </c>
      <c r="J90" s="46">
        <v>0</v>
      </c>
      <c r="K90" s="47">
        <v>0</v>
      </c>
      <c r="L90" s="44">
        <v>0</v>
      </c>
      <c r="M90" s="47">
        <v>0</v>
      </c>
      <c r="N90" s="44">
        <v>0</v>
      </c>
      <c r="O90" s="48">
        <v>0</v>
      </c>
      <c r="P90" s="137">
        <f t="shared" si="125"/>
        <v>0</v>
      </c>
      <c r="Q90" s="138">
        <f t="shared" si="126"/>
        <v>0</v>
      </c>
      <c r="R90" s="139">
        <f t="shared" si="127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28"/>
        <v>0</v>
      </c>
      <c r="AG90" s="138">
        <f t="shared" si="129"/>
        <v>0</v>
      </c>
      <c r="AH90" s="139">
        <f t="shared" si="130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31"/>
        <v>0</v>
      </c>
      <c r="AW90" s="138">
        <f t="shared" si="132"/>
        <v>0</v>
      </c>
      <c r="AX90" s="139">
        <f t="shared" si="133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34"/>
        <v>0</v>
      </c>
      <c r="BM90" s="138">
        <f t="shared" si="135"/>
        <v>0</v>
      </c>
      <c r="BN90" s="139">
        <f t="shared" si="136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37"/>
        <v>0</v>
      </c>
      <c r="CC90" s="138">
        <f t="shared" si="138"/>
        <v>0</v>
      </c>
      <c r="CD90" s="139">
        <f t="shared" si="139"/>
        <v>0</v>
      </c>
      <c r="CE90" s="41"/>
      <c r="CF90" s="43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40"/>
        <v>0</v>
      </c>
      <c r="CS90" s="138">
        <f t="shared" si="141"/>
        <v>0</v>
      </c>
      <c r="CT90" s="139">
        <f t="shared" si="142"/>
        <v>0</v>
      </c>
      <c r="CU90" s="41"/>
      <c r="CV90" s="46">
        <f t="shared" si="143"/>
        <v>0</v>
      </c>
      <c r="CW90" s="47">
        <f t="shared" si="123"/>
        <v>0</v>
      </c>
      <c r="CX90" s="47">
        <f t="shared" si="144"/>
        <v>0</v>
      </c>
      <c r="CY90" s="47">
        <f t="shared" si="145"/>
        <v>0</v>
      </c>
      <c r="CZ90" s="44">
        <f t="shared" si="146"/>
        <v>0</v>
      </c>
      <c r="DA90" s="48">
        <f t="shared" si="147"/>
        <v>0</v>
      </c>
      <c r="DB90" s="46">
        <f t="shared" si="148"/>
        <v>0</v>
      </c>
      <c r="DC90" s="47">
        <f t="shared" si="115"/>
        <v>0</v>
      </c>
      <c r="DD90" s="44">
        <f t="shared" si="149"/>
        <v>0</v>
      </c>
      <c r="DE90" s="47">
        <f t="shared" si="150"/>
        <v>0</v>
      </c>
      <c r="DF90" s="44">
        <f t="shared" si="151"/>
        <v>0</v>
      </c>
      <c r="DG90" s="48">
        <f t="shared" si="152"/>
        <v>0</v>
      </c>
      <c r="DH90" s="174"/>
      <c r="DI90" s="187" t="s">
        <v>89</v>
      </c>
      <c r="DJ90" s="46">
        <f t="shared" si="153"/>
        <v>0</v>
      </c>
      <c r="DK90" s="44">
        <f t="shared" si="154"/>
        <v>0</v>
      </c>
      <c r="DL90" s="45">
        <f t="shared" si="155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558601.05020768207</v>
      </c>
      <c r="E91" s="47">
        <v>5.2901834438942537</v>
      </c>
      <c r="F91" s="47">
        <v>127249.23979231801</v>
      </c>
      <c r="G91" s="47">
        <v>5.509102077769418</v>
      </c>
      <c r="H91" s="44">
        <v>685850.29</v>
      </c>
      <c r="I91" s="48">
        <v>5.3294761830756086</v>
      </c>
      <c r="J91" s="46">
        <v>4229.0264350713223</v>
      </c>
      <c r="K91" s="47">
        <v>1.3833322217476268E-2</v>
      </c>
      <c r="L91" s="44">
        <v>6610.1735649286784</v>
      </c>
      <c r="M91" s="47">
        <v>2.5108535785100427E-2</v>
      </c>
      <c r="N91" s="44">
        <v>10839.2</v>
      </c>
      <c r="O91" s="48">
        <v>1.9050330681205041E-2</v>
      </c>
      <c r="P91" s="137">
        <f t="shared" si="125"/>
        <v>562830.07664275344</v>
      </c>
      <c r="Q91" s="138">
        <f t="shared" si="126"/>
        <v>133859.4133572467</v>
      </c>
      <c r="R91" s="139">
        <f t="shared" si="127"/>
        <v>696689.49000000011</v>
      </c>
      <c r="S91" s="39"/>
      <c r="T91" s="43">
        <v>670082.31999999983</v>
      </c>
      <c r="U91" s="47">
        <v>3.5368196813030779</v>
      </c>
      <c r="V91" s="47">
        <v>299467.34999999998</v>
      </c>
      <c r="W91" s="47">
        <v>6.5278986376021795</v>
      </c>
      <c r="X91" s="44">
        <v>969549.66999999981</v>
      </c>
      <c r="Y91" s="48">
        <v>4.1198877765218791</v>
      </c>
      <c r="Z91" s="46">
        <v>940672.2700000006</v>
      </c>
      <c r="AA91" s="47">
        <v>0.99290922428989181</v>
      </c>
      <c r="AB91" s="44">
        <v>806138.53</v>
      </c>
      <c r="AC91" s="47">
        <v>2.2368876809181319</v>
      </c>
      <c r="AD91" s="44">
        <v>1746810.8000000007</v>
      </c>
      <c r="AE91" s="48">
        <v>1.335713051337617</v>
      </c>
      <c r="AF91" s="137">
        <f t="shared" si="128"/>
        <v>1610754.5900000003</v>
      </c>
      <c r="AG91" s="138">
        <f t="shared" si="129"/>
        <v>1105605.8799999999</v>
      </c>
      <c r="AH91" s="139">
        <f t="shared" si="130"/>
        <v>2716360.47</v>
      </c>
      <c r="AI91" s="41"/>
      <c r="AJ91" s="43">
        <v>158027.72057752812</v>
      </c>
      <c r="AK91" s="47">
        <v>2.5067849076384539</v>
      </c>
      <c r="AL91" s="44">
        <v>42343.179422471774</v>
      </c>
      <c r="AM91" s="47">
        <v>2.4382805149413667</v>
      </c>
      <c r="AN91" s="44">
        <v>200370.89999999991</v>
      </c>
      <c r="AO91" s="48">
        <v>2.4919894037758366</v>
      </c>
      <c r="AP91" s="46">
        <v>117491.75028695818</v>
      </c>
      <c r="AQ91" s="47">
        <v>0.83069436987908607</v>
      </c>
      <c r="AR91" s="44">
        <v>184262.83971304173</v>
      </c>
      <c r="AS91" s="47">
        <v>1.3375738769375629</v>
      </c>
      <c r="AT91" s="44">
        <v>301754.58999999991</v>
      </c>
      <c r="AU91" s="48">
        <v>1.0807945285945046</v>
      </c>
      <c r="AV91" s="137">
        <f t="shared" si="131"/>
        <v>275519.4708644863</v>
      </c>
      <c r="AW91" s="138">
        <f t="shared" si="132"/>
        <v>226606.01913551352</v>
      </c>
      <c r="AX91" s="139">
        <f t="shared" si="133"/>
        <v>502125.48999999982</v>
      </c>
      <c r="AY91" s="41"/>
      <c r="AZ91" s="43">
        <v>459958.48583649407</v>
      </c>
      <c r="BA91" s="47">
        <v>4.1915003812467564</v>
      </c>
      <c r="BB91" s="47">
        <v>89454.054163506225</v>
      </c>
      <c r="BC91" s="47">
        <v>3.3944542998332725</v>
      </c>
      <c r="BD91" s="44">
        <v>549412.54000000027</v>
      </c>
      <c r="BE91" s="48">
        <v>4.037156125770637</v>
      </c>
      <c r="BF91" s="46">
        <v>852437.91748003149</v>
      </c>
      <c r="BG91" s="47">
        <v>1.4696343963975069</v>
      </c>
      <c r="BH91" s="44">
        <v>666744.14251996879</v>
      </c>
      <c r="BI91" s="47">
        <v>2.5008876213694848</v>
      </c>
      <c r="BJ91" s="44">
        <v>1519182.0600000003</v>
      </c>
      <c r="BK91" s="48">
        <v>1.7943723933633899</v>
      </c>
      <c r="BL91" s="137">
        <f t="shared" si="134"/>
        <v>1312396.4033165255</v>
      </c>
      <c r="BM91" s="138">
        <f t="shared" si="135"/>
        <v>756198.19668347505</v>
      </c>
      <c r="BN91" s="139">
        <f t="shared" si="136"/>
        <v>2068594.6000000006</v>
      </c>
      <c r="BO91" s="41"/>
      <c r="BP91" s="43">
        <v>240459.64</v>
      </c>
      <c r="BQ91" s="47">
        <v>2.7724443112115482</v>
      </c>
      <c r="BR91" s="47">
        <v>129125.19000000002</v>
      </c>
      <c r="BS91" s="47">
        <v>8.0023047843331696</v>
      </c>
      <c r="BT91" s="44">
        <v>369584.83</v>
      </c>
      <c r="BU91" s="48">
        <v>3.5928066065248672</v>
      </c>
      <c r="BV91" s="46">
        <v>269092.21999999991</v>
      </c>
      <c r="BW91" s="47">
        <v>1.0027471819045664</v>
      </c>
      <c r="BX91" s="44">
        <v>508768.59999999951</v>
      </c>
      <c r="BY91" s="47">
        <v>2.9886778044080988</v>
      </c>
      <c r="BZ91" s="44">
        <v>777860.81999999937</v>
      </c>
      <c r="CA91" s="48">
        <v>1.7735610494611089</v>
      </c>
      <c r="CB91" s="137">
        <f t="shared" si="137"/>
        <v>509551.85999999993</v>
      </c>
      <c r="CC91" s="138">
        <f t="shared" si="138"/>
        <v>637893.78999999957</v>
      </c>
      <c r="CD91" s="139">
        <f t="shared" si="139"/>
        <v>1147445.6499999994</v>
      </c>
      <c r="CE91" s="41"/>
      <c r="CF91" s="43">
        <v>317424.71613101161</v>
      </c>
      <c r="CG91" s="47">
        <v>2.5345719041426054</v>
      </c>
      <c r="CH91" s="47">
        <v>72377.403868988637</v>
      </c>
      <c r="CI91" s="47">
        <v>3.3497201772105631</v>
      </c>
      <c r="CJ91" s="44">
        <v>389802.12000000023</v>
      </c>
      <c r="CK91" s="48">
        <v>2.6545140794715532</v>
      </c>
      <c r="CL91" s="46">
        <v>291271.9913701358</v>
      </c>
      <c r="CM91" s="47">
        <v>0.54276879957017032</v>
      </c>
      <c r="CN91" s="44">
        <v>384289.82862986356</v>
      </c>
      <c r="CO91" s="47">
        <v>1.1963707217013744</v>
      </c>
      <c r="CP91" s="44">
        <v>675561.81999999937</v>
      </c>
      <c r="CQ91" s="48">
        <v>0.78750209243064595</v>
      </c>
      <c r="CR91" s="137">
        <f t="shared" si="140"/>
        <v>608696.70750114741</v>
      </c>
      <c r="CS91" s="138">
        <f t="shared" si="141"/>
        <v>456667.23249885219</v>
      </c>
      <c r="CT91" s="139">
        <f t="shared" si="142"/>
        <v>1065363.9399999995</v>
      </c>
      <c r="CU91" s="41"/>
      <c r="CV91" s="46">
        <f t="shared" si="143"/>
        <v>2404553.9327527154</v>
      </c>
      <c r="CW91" s="47">
        <f t="shared" si="123"/>
        <v>3.5371646723252903</v>
      </c>
      <c r="CX91" s="47">
        <f t="shared" si="144"/>
        <v>760016.41724728467</v>
      </c>
      <c r="CY91" s="47">
        <f t="shared" si="145"/>
        <v>5.0521249526193017</v>
      </c>
      <c r="CZ91" s="44">
        <f t="shared" si="146"/>
        <v>3164570.35</v>
      </c>
      <c r="DA91" s="48">
        <f t="shared" si="147"/>
        <v>3.8116699308145194</v>
      </c>
      <c r="DB91" s="46">
        <f t="shared" si="148"/>
        <v>2475195.1755721974</v>
      </c>
      <c r="DC91" s="47">
        <f t="shared" si="115"/>
        <v>0.8904953949987956</v>
      </c>
      <c r="DD91" s="44">
        <f t="shared" si="149"/>
        <v>2556814.1144278022</v>
      </c>
      <c r="DE91" s="47">
        <f t="shared" si="150"/>
        <v>1.6827178918940029</v>
      </c>
      <c r="DF91" s="44">
        <f t="shared" si="151"/>
        <v>5032009.2899999991</v>
      </c>
      <c r="DG91" s="48">
        <f t="shared" si="152"/>
        <v>1.1704998504312369</v>
      </c>
      <c r="DH91" s="174"/>
      <c r="DI91" s="187" t="s">
        <v>100</v>
      </c>
      <c r="DJ91" s="46">
        <f t="shared" si="153"/>
        <v>3164570.35</v>
      </c>
      <c r="DK91" s="44">
        <f t="shared" si="154"/>
        <v>5032009.2899999991</v>
      </c>
      <c r="DL91" s="45">
        <f t="shared" si="155"/>
        <v>8196579.6399999987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-1433153.1956065446</v>
      </c>
      <c r="E92" s="47">
        <v>-13.572554697387535</v>
      </c>
      <c r="F92" s="47">
        <v>-155819.08999343906</v>
      </c>
      <c r="G92" s="47">
        <v>-6.7459992204277022</v>
      </c>
      <c r="H92" s="44">
        <v>-1588972.2855999838</v>
      </c>
      <c r="I92" s="48">
        <v>-12.34728639055081</v>
      </c>
      <c r="J92" s="46">
        <v>-240729.04445939517</v>
      </c>
      <c r="K92" s="47">
        <v>-0.78743476548068014</v>
      </c>
      <c r="L92" s="44">
        <v>-653614.05554060976</v>
      </c>
      <c r="M92" s="47">
        <v>-2.4827323733613778</v>
      </c>
      <c r="N92" s="44">
        <v>-894343.10000000498</v>
      </c>
      <c r="O92" s="48">
        <v>-1.5718440288447599</v>
      </c>
      <c r="P92" s="137">
        <f t="shared" si="125"/>
        <v>-1673882.2400659397</v>
      </c>
      <c r="Q92" s="138">
        <f t="shared" si="126"/>
        <v>-809433.14553404879</v>
      </c>
      <c r="R92" s="139">
        <f t="shared" si="127"/>
        <v>-2483315.3855999885</v>
      </c>
      <c r="S92" s="39"/>
      <c r="T92" s="43">
        <v>0</v>
      </c>
      <c r="U92" s="47">
        <v>0</v>
      </c>
      <c r="V92" s="47">
        <v>0</v>
      </c>
      <c r="W92" s="47">
        <v>0</v>
      </c>
      <c r="X92" s="44">
        <v>0</v>
      </c>
      <c r="Y92" s="48">
        <v>0</v>
      </c>
      <c r="Z92" s="46">
        <v>0</v>
      </c>
      <c r="AA92" s="47">
        <v>0</v>
      </c>
      <c r="AB92" s="44">
        <v>0</v>
      </c>
      <c r="AC92" s="47">
        <v>0</v>
      </c>
      <c r="AD92" s="44">
        <v>0</v>
      </c>
      <c r="AE92" s="48">
        <v>0</v>
      </c>
      <c r="AF92" s="137">
        <f t="shared" si="128"/>
        <v>0</v>
      </c>
      <c r="AG92" s="138">
        <f t="shared" si="129"/>
        <v>0</v>
      </c>
      <c r="AH92" s="139">
        <f t="shared" si="130"/>
        <v>0</v>
      </c>
      <c r="AI92" s="41"/>
      <c r="AJ92" s="43">
        <v>539929.27186733205</v>
      </c>
      <c r="AK92" s="47">
        <v>8.5648678912965117</v>
      </c>
      <c r="AL92" s="44">
        <v>92261.82465177367</v>
      </c>
      <c r="AM92" s="47">
        <v>5.3127850196806214</v>
      </c>
      <c r="AN92" s="44">
        <v>632191.09651910572</v>
      </c>
      <c r="AO92" s="48">
        <v>7.8624865870594949</v>
      </c>
      <c r="AP92" s="46">
        <v>58680.340935757806</v>
      </c>
      <c r="AQ92" s="47">
        <v>0.41488384264312139</v>
      </c>
      <c r="AR92" s="44">
        <v>125862.36270051901</v>
      </c>
      <c r="AS92" s="47">
        <v>0.91364166915061085</v>
      </c>
      <c r="AT92" s="44">
        <v>184542.70363627683</v>
      </c>
      <c r="AU92" s="48">
        <v>0.66097667108270086</v>
      </c>
      <c r="AV92" s="137">
        <f t="shared" si="131"/>
        <v>598609.6128030899</v>
      </c>
      <c r="AW92" s="138">
        <f t="shared" si="132"/>
        <v>218124.18735229268</v>
      </c>
      <c r="AX92" s="139">
        <f t="shared" si="133"/>
        <v>816733.8001553826</v>
      </c>
      <c r="AY92" s="41"/>
      <c r="AZ92" s="43">
        <v>1046676.1681211226</v>
      </c>
      <c r="BA92" s="47">
        <v>9.5381294025763896</v>
      </c>
      <c r="BB92" s="47">
        <v>140864.40595887721</v>
      </c>
      <c r="BC92" s="47">
        <v>5.3452891875261717</v>
      </c>
      <c r="BD92" s="44">
        <v>1187540.5740799999</v>
      </c>
      <c r="BE92" s="48">
        <v>8.7262054543717706</v>
      </c>
      <c r="BF92" s="46">
        <v>359202.99565243121</v>
      </c>
      <c r="BG92" s="47">
        <v>0.61927920717135754</v>
      </c>
      <c r="BH92" s="44">
        <v>254135.37184756889</v>
      </c>
      <c r="BI92" s="47">
        <v>0.95323522933938809</v>
      </c>
      <c r="BJ92" s="44">
        <v>613338.36750000017</v>
      </c>
      <c r="BK92" s="48">
        <v>0.72444077863358225</v>
      </c>
      <c r="BL92" s="137">
        <f t="shared" si="134"/>
        <v>1405879.1637735539</v>
      </c>
      <c r="BM92" s="138">
        <f t="shared" si="135"/>
        <v>394999.77780644607</v>
      </c>
      <c r="BN92" s="139">
        <f t="shared" si="136"/>
        <v>1800878.9415799999</v>
      </c>
      <c r="BO92" s="41"/>
      <c r="BP92" s="43">
        <v>-254.39999999999736</v>
      </c>
      <c r="BQ92" s="47">
        <v>-2.9331734538578305E-3</v>
      </c>
      <c r="BR92" s="47">
        <v>-4.5474735088646412E-13</v>
      </c>
      <c r="BS92" s="47">
        <v>-2.8182161061382256E-17</v>
      </c>
      <c r="BT92" s="44">
        <v>-254.39999999999782</v>
      </c>
      <c r="BU92" s="48">
        <v>-2.4730722868141486E-3</v>
      </c>
      <c r="BV92" s="46">
        <v>-1.6484591469634324E-12</v>
      </c>
      <c r="BW92" s="47">
        <v>-6.1428300086207915E-18</v>
      </c>
      <c r="BX92" s="44">
        <v>-1.9326762412674725E-12</v>
      </c>
      <c r="BY92" s="47">
        <v>-1.1353190006975613E-17</v>
      </c>
      <c r="BZ92" s="44">
        <v>-3.5811353882309049E-12</v>
      </c>
      <c r="CA92" s="48">
        <v>-8.1651653793452724E-18</v>
      </c>
      <c r="CB92" s="137">
        <f t="shared" si="137"/>
        <v>-254.39999999999901</v>
      </c>
      <c r="CC92" s="138">
        <f t="shared" si="138"/>
        <v>-2.3874235921539366E-12</v>
      </c>
      <c r="CD92" s="139">
        <f t="shared" si="139"/>
        <v>-254.4000000000014</v>
      </c>
      <c r="CE92" s="41"/>
      <c r="CF92" s="43">
        <v>1520647.4244635517</v>
      </c>
      <c r="CG92" s="47">
        <v>12.142060911732475</v>
      </c>
      <c r="CH92" s="47">
        <v>264507.66372781619</v>
      </c>
      <c r="CI92" s="47">
        <v>12.241757936215865</v>
      </c>
      <c r="CJ92" s="44">
        <v>1785155.0881913679</v>
      </c>
      <c r="CK92" s="48">
        <v>12.156730485827696</v>
      </c>
      <c r="CL92" s="46">
        <v>739154.74126288923</v>
      </c>
      <c r="CM92" s="47">
        <v>1.3773728456507968</v>
      </c>
      <c r="CN92" s="44">
        <v>312798.49514045118</v>
      </c>
      <c r="CO92" s="47">
        <v>0.97380397163393506</v>
      </c>
      <c r="CP92" s="44">
        <v>1051953.2364033405</v>
      </c>
      <c r="CQ92" s="48">
        <v>1.22626138760598</v>
      </c>
      <c r="CR92" s="137">
        <f t="shared" si="140"/>
        <v>2259802.165726441</v>
      </c>
      <c r="CS92" s="138">
        <f t="shared" si="141"/>
        <v>577306.15886826743</v>
      </c>
      <c r="CT92" s="139">
        <f t="shared" si="142"/>
        <v>2837108.3245947082</v>
      </c>
      <c r="CU92" s="41"/>
      <c r="CV92" s="46">
        <f t="shared" si="143"/>
        <v>1673845.2688454618</v>
      </c>
      <c r="CW92" s="47">
        <f t="shared" si="123"/>
        <v>2.4622722207445191</v>
      </c>
      <c r="CX92" s="47">
        <f t="shared" si="144"/>
        <v>341814.80434502801</v>
      </c>
      <c r="CY92" s="47">
        <f t="shared" si="145"/>
        <v>2.2721760517501113</v>
      </c>
      <c r="CZ92" s="44">
        <f t="shared" si="146"/>
        <v>2015660.0731904898</v>
      </c>
      <c r="DA92" s="48">
        <f t="shared" si="147"/>
        <v>2.4278274906176707</v>
      </c>
      <c r="DB92" s="46">
        <f t="shared" si="148"/>
        <v>916309.03339168313</v>
      </c>
      <c r="DC92" s="47">
        <f t="shared" si="115"/>
        <v>0.32965843771995146</v>
      </c>
      <c r="DD92" s="44">
        <f t="shared" si="149"/>
        <v>39182.174147929356</v>
      </c>
      <c r="DE92" s="47">
        <f t="shared" si="150"/>
        <v>2.5786992143847207E-2</v>
      </c>
      <c r="DF92" s="44">
        <f t="shared" si="151"/>
        <v>955491.20753961243</v>
      </c>
      <c r="DG92" s="48">
        <f t="shared" si="152"/>
        <v>0.22225760149848184</v>
      </c>
      <c r="DH92" s="174"/>
      <c r="DI92" s="187" t="s">
        <v>101</v>
      </c>
      <c r="DJ92" s="46">
        <f t="shared" si="153"/>
        <v>2015660.0731904898</v>
      </c>
      <c r="DK92" s="44">
        <f t="shared" si="154"/>
        <v>955491.20753961243</v>
      </c>
      <c r="DL92" s="45">
        <f t="shared" si="155"/>
        <v>2971151.2807301022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7051553.7435603049</v>
      </c>
      <c r="E93" s="47">
        <v>66.781136294040309</v>
      </c>
      <c r="F93" s="47">
        <v>2708129.8110000533</v>
      </c>
      <c r="G93" s="47">
        <v>117.24520785349611</v>
      </c>
      <c r="H93" s="44">
        <v>9759683.5545603577</v>
      </c>
      <c r="I93" s="48">
        <v>75.838709725389364</v>
      </c>
      <c r="J93" s="46">
        <v>2430299.9196749907</v>
      </c>
      <c r="K93" s="47">
        <v>7.9496126094572057</v>
      </c>
      <c r="L93" s="44">
        <v>7522535.4947903529</v>
      </c>
      <c r="M93" s="47">
        <v>28.57411379752018</v>
      </c>
      <c r="N93" s="44">
        <v>9952835.4144653436</v>
      </c>
      <c r="O93" s="48">
        <v>17.492509212965274</v>
      </c>
      <c r="P93" s="137">
        <f t="shared" si="125"/>
        <v>9481853.6632352956</v>
      </c>
      <c r="Q93" s="138">
        <f t="shared" si="126"/>
        <v>10230665.305790406</v>
      </c>
      <c r="R93" s="139">
        <f t="shared" si="127"/>
        <v>19712518.969025701</v>
      </c>
      <c r="S93" s="39"/>
      <c r="T93" s="43">
        <v>3942650.3699999982</v>
      </c>
      <c r="U93" s="47">
        <v>20.810045286843053</v>
      </c>
      <c r="V93" s="47">
        <v>631602.50000000035</v>
      </c>
      <c r="W93" s="47">
        <v>13.767901907356956</v>
      </c>
      <c r="X93" s="44">
        <v>4574252.8699999982</v>
      </c>
      <c r="Y93" s="48">
        <v>19.437280078526683</v>
      </c>
      <c r="Z93" s="46">
        <v>1715875.2500000012</v>
      </c>
      <c r="AA93" s="47">
        <v>1.8111603985687006</v>
      </c>
      <c r="AB93" s="44">
        <v>989295.5700000003</v>
      </c>
      <c r="AC93" s="47">
        <v>2.7451151271976566</v>
      </c>
      <c r="AD93" s="44">
        <v>2705170.8200000012</v>
      </c>
      <c r="AE93" s="48">
        <v>2.0685308164866414</v>
      </c>
      <c r="AF93" s="137">
        <f t="shared" si="128"/>
        <v>5658525.6199999992</v>
      </c>
      <c r="AG93" s="138">
        <f t="shared" si="129"/>
        <v>1620898.0700000008</v>
      </c>
      <c r="AH93" s="139">
        <f t="shared" si="130"/>
        <v>7279423.6899999995</v>
      </c>
      <c r="AI93" s="41"/>
      <c r="AJ93" s="43">
        <v>777435.98563469481</v>
      </c>
      <c r="AK93" s="47">
        <v>12.332423629991986</v>
      </c>
      <c r="AL93" s="44">
        <v>114416.35397597283</v>
      </c>
      <c r="AM93" s="47">
        <v>6.588526659908605</v>
      </c>
      <c r="AN93" s="44">
        <v>891852.33961066767</v>
      </c>
      <c r="AO93" s="48">
        <v>11.091863040204309</v>
      </c>
      <c r="AP93" s="46">
        <v>387682.87002146302</v>
      </c>
      <c r="AQ93" s="47">
        <v>2.7410092763010154</v>
      </c>
      <c r="AR93" s="44">
        <v>166834.31611428442</v>
      </c>
      <c r="AS93" s="47">
        <v>1.2110592855224298</v>
      </c>
      <c r="AT93" s="44">
        <v>554517.18613574747</v>
      </c>
      <c r="AU93" s="48">
        <v>1.9861144143230316</v>
      </c>
      <c r="AV93" s="137">
        <f t="shared" si="131"/>
        <v>1165118.8556561577</v>
      </c>
      <c r="AW93" s="147">
        <f t="shared" si="132"/>
        <v>281250.67009025725</v>
      </c>
      <c r="AX93" s="139">
        <f t="shared" si="133"/>
        <v>1446369.5257464149</v>
      </c>
      <c r="AY93" s="41"/>
      <c r="AZ93" s="43">
        <v>1215548.0300021891</v>
      </c>
      <c r="BA93" s="47">
        <v>11.077021487954628</v>
      </c>
      <c r="BB93" s="47">
        <v>236403.28999781163</v>
      </c>
      <c r="BC93" s="47">
        <v>8.9706405342014808</v>
      </c>
      <c r="BD93" s="44">
        <v>1451951.3200000008</v>
      </c>
      <c r="BE93" s="48">
        <v>10.669130642447227</v>
      </c>
      <c r="BF93" s="46">
        <v>1292906.9089060673</v>
      </c>
      <c r="BG93" s="47">
        <v>2.2290191763001261</v>
      </c>
      <c r="BH93" s="44">
        <v>1011262.0410939327</v>
      </c>
      <c r="BI93" s="47">
        <v>3.7931382658632224</v>
      </c>
      <c r="BJ93" s="44">
        <v>2304168.9500000002</v>
      </c>
      <c r="BK93" s="48">
        <v>2.721554751327901</v>
      </c>
      <c r="BL93" s="137">
        <f t="shared" si="134"/>
        <v>2508454.9389082566</v>
      </c>
      <c r="BM93" s="138">
        <f t="shared" si="135"/>
        <v>1247665.3310917444</v>
      </c>
      <c r="BN93" s="139">
        <f t="shared" si="136"/>
        <v>3756120.2700000009</v>
      </c>
      <c r="BO93" s="41"/>
      <c r="BP93" s="43">
        <v>0</v>
      </c>
      <c r="BQ93" s="47">
        <v>0</v>
      </c>
      <c r="BR93" s="47">
        <v>0</v>
      </c>
      <c r="BS93" s="47">
        <v>0</v>
      </c>
      <c r="BT93" s="44">
        <v>0</v>
      </c>
      <c r="BU93" s="48">
        <v>0</v>
      </c>
      <c r="BV93" s="46">
        <v>0</v>
      </c>
      <c r="BW93" s="47">
        <v>0</v>
      </c>
      <c r="BX93" s="44">
        <v>0</v>
      </c>
      <c r="BY93" s="47">
        <v>0</v>
      </c>
      <c r="BZ93" s="44">
        <v>0</v>
      </c>
      <c r="CA93" s="48">
        <v>0</v>
      </c>
      <c r="CB93" s="137">
        <f t="shared" si="137"/>
        <v>0</v>
      </c>
      <c r="CC93" s="138">
        <f t="shared" si="138"/>
        <v>0</v>
      </c>
      <c r="CD93" s="139">
        <f t="shared" si="139"/>
        <v>0</v>
      </c>
      <c r="CE93" s="41"/>
      <c r="CF93" s="43">
        <v>2480601.1374504492</v>
      </c>
      <c r="CG93" s="47">
        <v>19.807096388080687</v>
      </c>
      <c r="CH93" s="47">
        <v>476112.24323969579</v>
      </c>
      <c r="CI93" s="47">
        <v>22.035092481126291</v>
      </c>
      <c r="CJ93" s="44">
        <v>2956713.3806901448</v>
      </c>
      <c r="CK93" s="48">
        <v>20.134927172802239</v>
      </c>
      <c r="CL93" s="46">
        <v>4512555.2097212542</v>
      </c>
      <c r="CM93" s="47">
        <v>8.4088901327353938</v>
      </c>
      <c r="CN93" s="44">
        <v>4310451.6004306972</v>
      </c>
      <c r="CO93" s="47">
        <v>13.419293741008916</v>
      </c>
      <c r="CP93" s="44">
        <v>8823006.8101519514</v>
      </c>
      <c r="CQ93" s="48">
        <v>10.284974844381388</v>
      </c>
      <c r="CR93" s="137">
        <f t="shared" si="140"/>
        <v>6993156.3471717034</v>
      </c>
      <c r="CS93" s="138">
        <f t="shared" si="141"/>
        <v>4786563.8436703933</v>
      </c>
      <c r="CT93" s="139">
        <f t="shared" si="142"/>
        <v>11779720.190842096</v>
      </c>
      <c r="CU93" s="41"/>
      <c r="CV93" s="46">
        <f t="shared" si="143"/>
        <v>15467789.266647639</v>
      </c>
      <c r="CW93" s="47">
        <f t="shared" si="123"/>
        <v>22.753541522907042</v>
      </c>
      <c r="CX93" s="47">
        <f t="shared" si="144"/>
        <v>4166664.1982135335</v>
      </c>
      <c r="CY93" s="47">
        <f t="shared" si="145"/>
        <v>27.697438749051308</v>
      </c>
      <c r="CZ93" s="44">
        <f t="shared" si="146"/>
        <v>19634453.464861173</v>
      </c>
      <c r="DA93" s="48">
        <f t="shared" si="147"/>
        <v>23.649357607104005</v>
      </c>
      <c r="DB93" s="46">
        <f t="shared" si="148"/>
        <v>10339320.158323776</v>
      </c>
      <c r="DC93" s="47">
        <f t="shared" si="115"/>
        <v>3.7197539326477993</v>
      </c>
      <c r="DD93" s="44">
        <f t="shared" si="149"/>
        <v>14000379.022429267</v>
      </c>
      <c r="DE93" s="47">
        <f t="shared" si="150"/>
        <v>9.2140794050690982</v>
      </c>
      <c r="DF93" s="44">
        <f t="shared" si="151"/>
        <v>24339699.180753045</v>
      </c>
      <c r="DG93" s="48">
        <f t="shared" si="152"/>
        <v>5.6616775941231907</v>
      </c>
      <c r="DH93" s="174"/>
      <c r="DI93" s="187" t="s">
        <v>90</v>
      </c>
      <c r="DJ93" s="46">
        <f t="shared" si="153"/>
        <v>19634453.464861173</v>
      </c>
      <c r="DK93" s="44">
        <f t="shared" si="154"/>
        <v>24339699.180753045</v>
      </c>
      <c r="DL93" s="45">
        <f t="shared" si="155"/>
        <v>43974152.645614222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68382.920447557306</v>
      </c>
      <c r="E94" s="47">
        <v>0.64761459625309969</v>
      </c>
      <c r="F94" s="47">
        <v>15577.619552442717</v>
      </c>
      <c r="G94" s="47">
        <v>0.67441421562224935</v>
      </c>
      <c r="H94" s="44">
        <v>83960.540000000023</v>
      </c>
      <c r="I94" s="48">
        <v>0.65242474162716624</v>
      </c>
      <c r="J94" s="46">
        <v>151282.55396765925</v>
      </c>
      <c r="K94" s="47">
        <v>0.49485155674655396</v>
      </c>
      <c r="L94" s="44">
        <v>236461.97403234072</v>
      </c>
      <c r="M94" s="47">
        <v>0.89819334976426979</v>
      </c>
      <c r="N94" s="44">
        <v>387744.52799999993</v>
      </c>
      <c r="O94" s="48">
        <v>0.68147662910803064</v>
      </c>
      <c r="P94" s="137">
        <f t="shared" si="125"/>
        <v>219665.47441521654</v>
      </c>
      <c r="Q94" s="138">
        <f t="shared" si="126"/>
        <v>252039.59358478343</v>
      </c>
      <c r="R94" s="139">
        <f t="shared" si="127"/>
        <v>471705.06799999997</v>
      </c>
      <c r="S94" s="39"/>
      <c r="T94" s="43">
        <v>0</v>
      </c>
      <c r="U94" s="47">
        <v>0</v>
      </c>
      <c r="V94" s="47">
        <v>0</v>
      </c>
      <c r="W94" s="47">
        <v>0</v>
      </c>
      <c r="X94" s="44">
        <v>0</v>
      </c>
      <c r="Y94" s="48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28"/>
        <v>0</v>
      </c>
      <c r="AG94" s="138">
        <f t="shared" si="129"/>
        <v>0</v>
      </c>
      <c r="AH94" s="139">
        <f t="shared" si="130"/>
        <v>0</v>
      </c>
      <c r="AI94" s="41"/>
      <c r="AJ94" s="43">
        <v>4754345.0500300527</v>
      </c>
      <c r="AK94" s="47">
        <v>75.417910057583327</v>
      </c>
      <c r="AL94" s="44">
        <v>1252835.0399463549</v>
      </c>
      <c r="AM94" s="47">
        <v>72.142982836943162</v>
      </c>
      <c r="AN94" s="44">
        <v>6007180.0899764076</v>
      </c>
      <c r="AO94" s="48">
        <v>74.710594855811848</v>
      </c>
      <c r="AP94" s="46">
        <v>1768098.0458405591</v>
      </c>
      <c r="AQ94" s="47">
        <v>12.500869963097323</v>
      </c>
      <c r="AR94" s="44">
        <v>2781183.7847926077</v>
      </c>
      <c r="AS94" s="47">
        <v>20.188762874241302</v>
      </c>
      <c r="AT94" s="44">
        <v>4549281.8306331672</v>
      </c>
      <c r="AU94" s="48">
        <v>16.294164445295497</v>
      </c>
      <c r="AV94" s="137">
        <f t="shared" si="131"/>
        <v>6522443.0958706122</v>
      </c>
      <c r="AW94" s="138">
        <f t="shared" si="132"/>
        <v>4034018.8247389626</v>
      </c>
      <c r="AX94" s="139">
        <f t="shared" si="133"/>
        <v>10556461.920609575</v>
      </c>
      <c r="AY94" s="41"/>
      <c r="AZ94" s="43">
        <v>3274018.7290039281</v>
      </c>
      <c r="BA94" s="47">
        <v>29.835411615184881</v>
      </c>
      <c r="BB94" s="47">
        <v>636740.6140665526</v>
      </c>
      <c r="BC94" s="47">
        <v>24.161978297216734</v>
      </c>
      <c r="BD94" s="44">
        <v>3910759.343070481</v>
      </c>
      <c r="BE94" s="48">
        <v>28.73677771951062</v>
      </c>
      <c r="BF94" s="46">
        <v>1873767.5317983842</v>
      </c>
      <c r="BG94" s="47">
        <v>3.2304443046414248</v>
      </c>
      <c r="BH94" s="44">
        <v>1465588.8724001255</v>
      </c>
      <c r="BI94" s="47">
        <v>5.4972707448908134</v>
      </c>
      <c r="BJ94" s="44">
        <v>3339356.4041985096</v>
      </c>
      <c r="BK94" s="48">
        <v>3.9442599416261155</v>
      </c>
      <c r="BL94" s="137">
        <f t="shared" si="134"/>
        <v>5147786.2608023118</v>
      </c>
      <c r="BM94" s="138">
        <f t="shared" si="135"/>
        <v>2102329.4864666779</v>
      </c>
      <c r="BN94" s="139">
        <f t="shared" si="136"/>
        <v>7250115.7472689897</v>
      </c>
      <c r="BO94" s="41"/>
      <c r="BP94" s="43">
        <v>645289.87999999977</v>
      </c>
      <c r="BQ94" s="47">
        <v>7.4400438131254871</v>
      </c>
      <c r="BR94" s="47">
        <v>-536.88999999999976</v>
      </c>
      <c r="BS94" s="47">
        <v>-3.3272806147744159E-2</v>
      </c>
      <c r="BT94" s="44">
        <v>644752.98999999976</v>
      </c>
      <c r="BU94" s="48">
        <v>6.2677702492514653</v>
      </c>
      <c r="BV94" s="46">
        <v>-22320.649999999987</v>
      </c>
      <c r="BW94" s="47">
        <v>-8.3175830523001204E-2</v>
      </c>
      <c r="BX94" s="44">
        <v>-9160.119999999999</v>
      </c>
      <c r="BY94" s="47">
        <v>-5.3809624512430092E-2</v>
      </c>
      <c r="BZ94" s="44">
        <v>-31480.769999999986</v>
      </c>
      <c r="CA94" s="48">
        <v>-7.1777708869619899E-2</v>
      </c>
      <c r="CB94" s="137">
        <f t="shared" si="137"/>
        <v>622969.22999999975</v>
      </c>
      <c r="CC94" s="138">
        <f t="shared" si="138"/>
        <v>-9697.0099999999984</v>
      </c>
      <c r="CD94" s="139">
        <f t="shared" si="139"/>
        <v>613272.21999999974</v>
      </c>
      <c r="CE94" s="41"/>
      <c r="CF94" s="43">
        <v>3179205.0645176768</v>
      </c>
      <c r="CG94" s="47">
        <v>25.38530689181939</v>
      </c>
      <c r="CH94" s="47">
        <v>719726.86119232478</v>
      </c>
      <c r="CI94" s="47">
        <v>33.309893145384585</v>
      </c>
      <c r="CJ94" s="44">
        <v>3898931.9257100015</v>
      </c>
      <c r="CK94" s="48">
        <v>26.551342747182414</v>
      </c>
      <c r="CL94" s="46">
        <v>1946785.9489757679</v>
      </c>
      <c r="CM94" s="47">
        <v>3.6277249576080992</v>
      </c>
      <c r="CN94" s="44">
        <v>2833293.7941742325</v>
      </c>
      <c r="CO94" s="47">
        <v>8.8206074915219261</v>
      </c>
      <c r="CP94" s="44">
        <v>4780079.7431500005</v>
      </c>
      <c r="CQ94" s="48">
        <v>5.5721366842726159</v>
      </c>
      <c r="CR94" s="137">
        <f t="shared" si="140"/>
        <v>5125991.0134934448</v>
      </c>
      <c r="CS94" s="138">
        <f t="shared" si="141"/>
        <v>3553020.6553665572</v>
      </c>
      <c r="CT94" s="139">
        <f t="shared" si="142"/>
        <v>8679011.6688600015</v>
      </c>
      <c r="CU94" s="41"/>
      <c r="CV94" s="46">
        <f t="shared" si="143"/>
        <v>11921241.643999213</v>
      </c>
      <c r="CW94" s="47">
        <f t="shared" si="123"/>
        <v>17.536472864692275</v>
      </c>
      <c r="CX94" s="47">
        <f t="shared" si="144"/>
        <v>2624343.2447576751</v>
      </c>
      <c r="CY94" s="47">
        <f t="shared" si="145"/>
        <v>17.445031041696915</v>
      </c>
      <c r="CZ94" s="44">
        <f t="shared" si="146"/>
        <v>14545584.888756888</v>
      </c>
      <c r="DA94" s="48">
        <f t="shared" si="147"/>
        <v>17.519903941015148</v>
      </c>
      <c r="DB94" s="46">
        <f t="shared" si="148"/>
        <v>5717613.4305823706</v>
      </c>
      <c r="DC94" s="47">
        <f t="shared" si="115"/>
        <v>2.0570129097556316</v>
      </c>
      <c r="DD94" s="44">
        <f t="shared" si="149"/>
        <v>7307368.3053993061</v>
      </c>
      <c r="DE94" s="47">
        <f t="shared" si="150"/>
        <v>4.8092035008600496</v>
      </c>
      <c r="DF94" s="44">
        <f t="shared" si="151"/>
        <v>13024981.735981677</v>
      </c>
      <c r="DG94" s="48">
        <f t="shared" si="152"/>
        <v>3.0297517940067533</v>
      </c>
      <c r="DH94" s="174"/>
      <c r="DI94" s="187" t="s">
        <v>91</v>
      </c>
      <c r="DJ94" s="46">
        <f t="shared" si="153"/>
        <v>14545584.888756888</v>
      </c>
      <c r="DK94" s="44">
        <f t="shared" si="154"/>
        <v>13024981.735981677</v>
      </c>
      <c r="DL94" s="45">
        <f t="shared" si="155"/>
        <v>27570566.624738567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v>9348887.6214487664</v>
      </c>
      <c r="E95" s="55">
        <v>88.53784019100658</v>
      </c>
      <c r="F95" s="52">
        <v>3376178</v>
      </c>
      <c r="G95" s="55">
        <v>146.16754697376396</v>
      </c>
      <c r="H95" s="52">
        <v>12725065.621448766</v>
      </c>
      <c r="I95" s="56">
        <v>98.881541856000979</v>
      </c>
      <c r="J95" s="54">
        <v>5065689.3865930419</v>
      </c>
      <c r="K95" s="55">
        <v>16.570081699479715</v>
      </c>
      <c r="L95" s="52">
        <v>11186018</v>
      </c>
      <c r="M95" s="55">
        <v>42.489736538227788</v>
      </c>
      <c r="N95" s="52">
        <v>16251707.386593042</v>
      </c>
      <c r="O95" s="56">
        <v>28.563030468003173</v>
      </c>
      <c r="P95" s="143">
        <f t="shared" si="125"/>
        <v>14414577.008041808</v>
      </c>
      <c r="Q95" s="149">
        <f t="shared" si="126"/>
        <v>14562196</v>
      </c>
      <c r="R95" s="150">
        <f t="shared" si="127"/>
        <v>28976773.008041807</v>
      </c>
      <c r="S95" s="39"/>
      <c r="T95" s="51">
        <v>10734457.089228634</v>
      </c>
      <c r="U95" s="55">
        <v>56.658470113473804</v>
      </c>
      <c r="V95" s="52">
        <v>2411738.478251399</v>
      </c>
      <c r="W95" s="55">
        <v>52.571955929185812</v>
      </c>
      <c r="X95" s="52">
        <v>13146195.567480033</v>
      </c>
      <c r="Y95" s="56">
        <v>55.861862576083496</v>
      </c>
      <c r="Z95" s="54">
        <v>17274338.184320625</v>
      </c>
      <c r="AA95" s="55">
        <v>18.233608317926752</v>
      </c>
      <c r="AB95" s="52">
        <v>8031013.4620358218</v>
      </c>
      <c r="AC95" s="55">
        <v>22.284600487357434</v>
      </c>
      <c r="AD95" s="52">
        <v>25305351.646356449</v>
      </c>
      <c r="AE95" s="56">
        <v>19.349942456690872</v>
      </c>
      <c r="AF95" s="143">
        <f t="shared" si="128"/>
        <v>28008795.273549259</v>
      </c>
      <c r="AG95" s="149">
        <f t="shared" si="129"/>
        <v>10442751.940287221</v>
      </c>
      <c r="AH95" s="150">
        <f t="shared" si="130"/>
        <v>38451547.213836476</v>
      </c>
      <c r="AI95" s="41"/>
      <c r="AJ95" s="51">
        <v>11636973.269925065</v>
      </c>
      <c r="AK95" s="55">
        <v>184.59665720058797</v>
      </c>
      <c r="AL95" s="52">
        <v>2877904.0972632915</v>
      </c>
      <c r="AM95" s="55">
        <v>165.72060907884898</v>
      </c>
      <c r="AN95" s="52">
        <v>14514877.367188357</v>
      </c>
      <c r="AO95" s="56">
        <v>180.51982895789314</v>
      </c>
      <c r="AP95" s="54">
        <v>3926761.1036764141</v>
      </c>
      <c r="AQ95" s="55">
        <v>27.763126625633948</v>
      </c>
      <c r="AR95" s="52">
        <v>5748776.7956652828</v>
      </c>
      <c r="AS95" s="55">
        <v>41.730680359651878</v>
      </c>
      <c r="AT95" s="52">
        <v>9675537.8993416969</v>
      </c>
      <c r="AU95" s="56">
        <v>34.654877736299802</v>
      </c>
      <c r="AV95" s="143">
        <f t="shared" si="131"/>
        <v>15563734.373601479</v>
      </c>
      <c r="AW95" s="149">
        <f t="shared" si="132"/>
        <v>8626680.8929285742</v>
      </c>
      <c r="AX95" s="150">
        <f t="shared" si="133"/>
        <v>24190415.266530052</v>
      </c>
      <c r="AY95" s="41"/>
      <c r="AZ95" s="51">
        <v>12926851.972691787</v>
      </c>
      <c r="BA95" s="55">
        <v>117.79955504749387</v>
      </c>
      <c r="BB95" s="52">
        <v>2451355.2928947443</v>
      </c>
      <c r="BC95" s="55">
        <v>93.019970891160185</v>
      </c>
      <c r="BD95" s="44">
        <v>15378207.265586533</v>
      </c>
      <c r="BE95" s="56">
        <v>113.00110417143584</v>
      </c>
      <c r="BF95" s="54">
        <v>10005832.319601886</v>
      </c>
      <c r="BG95" s="55">
        <v>17.250423802056236</v>
      </c>
      <c r="BH95" s="52">
        <v>7799357.6864747545</v>
      </c>
      <c r="BI95" s="55">
        <v>29.254575854265536</v>
      </c>
      <c r="BJ95" s="52">
        <v>17805190.006076641</v>
      </c>
      <c r="BK95" s="56">
        <v>21.030488870763552</v>
      </c>
      <c r="BL95" s="143">
        <f t="shared" si="134"/>
        <v>22932684.292293675</v>
      </c>
      <c r="BM95" s="149">
        <f t="shared" si="135"/>
        <v>10250712.979369499</v>
      </c>
      <c r="BN95" s="150">
        <f t="shared" si="136"/>
        <v>33183397.271663174</v>
      </c>
      <c r="BO95" s="41"/>
      <c r="BP95" s="51">
        <v>6017385.4939529309</v>
      </c>
      <c r="BQ95" s="55">
        <v>69.379069939041315</v>
      </c>
      <c r="BR95" s="52">
        <v>688661.81264591147</v>
      </c>
      <c r="BS95" s="55">
        <v>42.678595230906758</v>
      </c>
      <c r="BT95" s="44">
        <v>6706047.3065988421</v>
      </c>
      <c r="BU95" s="56">
        <v>65.190800896283022</v>
      </c>
      <c r="BV95" s="54">
        <v>2680954.5114847342</v>
      </c>
      <c r="BW95" s="55">
        <v>9.9903281529493935</v>
      </c>
      <c r="BX95" s="52">
        <v>3358982.0419164211</v>
      </c>
      <c r="BY95" s="55">
        <v>19.731789804011122</v>
      </c>
      <c r="BZ95" s="52">
        <v>6039936.5534011554</v>
      </c>
      <c r="CA95" s="56">
        <v>13.771353353841212</v>
      </c>
      <c r="CB95" s="143">
        <f t="shared" si="137"/>
        <v>8698340.0054376647</v>
      </c>
      <c r="CC95" s="149">
        <f t="shared" si="138"/>
        <v>4047643.8545623329</v>
      </c>
      <c r="CD95" s="150">
        <f t="shared" si="139"/>
        <v>12745983.859999998</v>
      </c>
      <c r="CE95" s="41"/>
      <c r="CF95" s="51">
        <v>16626227.843099978</v>
      </c>
      <c r="CG95" s="55">
        <v>132.75705331528752</v>
      </c>
      <c r="CH95" s="52">
        <v>3704903.380644537</v>
      </c>
      <c r="CI95" s="55">
        <v>171.46773641155815</v>
      </c>
      <c r="CJ95" s="52">
        <v>20331131.223744515</v>
      </c>
      <c r="CK95" s="56">
        <v>138.45300298780697</v>
      </c>
      <c r="CL95" s="54">
        <v>10753648.570237</v>
      </c>
      <c r="CM95" s="55">
        <v>20.038812856708674</v>
      </c>
      <c r="CN95" s="52">
        <v>12626020.760443512</v>
      </c>
      <c r="CO95" s="55">
        <v>39.307315583253207</v>
      </c>
      <c r="CP95" s="52">
        <v>23379669.330680512</v>
      </c>
      <c r="CQ95" s="56">
        <v>27.253669424727882</v>
      </c>
      <c r="CR95" s="143">
        <f t="shared" si="140"/>
        <v>27379876.413336977</v>
      </c>
      <c r="CS95" s="149">
        <f t="shared" si="141"/>
        <v>16330924.14108805</v>
      </c>
      <c r="CT95" s="150">
        <f t="shared" si="142"/>
        <v>43710800.554425031</v>
      </c>
      <c r="CU95" s="41"/>
      <c r="CV95" s="54">
        <f>SUM(CV75:CV94)</f>
        <v>67290783.290347159</v>
      </c>
      <c r="CW95" s="55">
        <f t="shared" si="123"/>
        <v>98.986584657400897</v>
      </c>
      <c r="CX95" s="55">
        <f>SUM(CX75:CX94)</f>
        <v>15510741.061699886</v>
      </c>
      <c r="CY95" s="55">
        <f t="shared" si="145"/>
        <v>103.10593320503796</v>
      </c>
      <c r="CZ95" s="52">
        <f t="shared" si="146"/>
        <v>82801524.352047041</v>
      </c>
      <c r="DA95" s="56">
        <f t="shared" si="147"/>
        <v>99.7329955386531</v>
      </c>
      <c r="DB95" s="54">
        <f>SUM(DB75:DB94)</f>
        <v>49707224.075913712</v>
      </c>
      <c r="DC95" s="55">
        <f t="shared" si="115"/>
        <v>17.88305608164487</v>
      </c>
      <c r="DD95" s="52">
        <f>SUM(DD75:DD94)</f>
        <v>48750168.746535793</v>
      </c>
      <c r="DE95" s="55">
        <f t="shared" si="150"/>
        <v>32.08398323513088</v>
      </c>
      <c r="DF95" s="52">
        <f>SUM(DF75:DF94)</f>
        <v>98457392.822449476</v>
      </c>
      <c r="DG95" s="56">
        <f t="shared" si="152"/>
        <v>22.902255725471182</v>
      </c>
      <c r="DH95" s="175"/>
      <c r="DI95" s="187" t="s">
        <v>176</v>
      </c>
      <c r="DJ95" s="54">
        <f t="shared" ref="DJ95:DK95" si="156">SUM(DJ75:DJ94)</f>
        <v>82801524.352047041</v>
      </c>
      <c r="DK95" s="52">
        <f t="shared" si="156"/>
        <v>98457392.822449476</v>
      </c>
      <c r="DL95" s="53">
        <f>SUM(DL75:DL94)</f>
        <v>181258917.17449653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v>14224597</v>
      </c>
      <c r="E96" s="55">
        <v>134.71282862338055</v>
      </c>
      <c r="F96" s="52">
        <v>3376178</v>
      </c>
      <c r="G96" s="55">
        <v>146.16754697376396</v>
      </c>
      <c r="H96" s="52">
        <v>17600775</v>
      </c>
      <c r="I96" s="56">
        <v>136.76878545341518</v>
      </c>
      <c r="J96" s="54">
        <v>6801988</v>
      </c>
      <c r="K96" s="55">
        <v>22.249587030973494</v>
      </c>
      <c r="L96" s="52">
        <v>11186018</v>
      </c>
      <c r="M96" s="55">
        <v>42.489736538227788</v>
      </c>
      <c r="N96" s="52">
        <v>17988006</v>
      </c>
      <c r="O96" s="56">
        <v>31.614645231705325</v>
      </c>
      <c r="P96" s="143">
        <f t="shared" si="125"/>
        <v>21026585</v>
      </c>
      <c r="Q96" s="149">
        <f t="shared" si="126"/>
        <v>14562196</v>
      </c>
      <c r="R96" s="150">
        <f t="shared" si="127"/>
        <v>35588781</v>
      </c>
      <c r="S96" s="39"/>
      <c r="T96" s="51">
        <v>21071418.995119758</v>
      </c>
      <c r="U96" s="55">
        <v>111.21888638238225</v>
      </c>
      <c r="V96" s="52">
        <v>5153805.3561106734</v>
      </c>
      <c r="W96" s="55">
        <v>112.34453092339342</v>
      </c>
      <c r="X96" s="52">
        <v>26225224.351230431</v>
      </c>
      <c r="Y96" s="56">
        <v>111.43831469838796</v>
      </c>
      <c r="Z96" s="54">
        <v>23835286.34495471</v>
      </c>
      <c r="AA96" s="55">
        <v>25.158895855935477</v>
      </c>
      <c r="AB96" s="52">
        <v>10902329.591255888</v>
      </c>
      <c r="AC96" s="55">
        <v>30.25198008584146</v>
      </c>
      <c r="AD96" s="52">
        <v>34737615.936210603</v>
      </c>
      <c r="AE96" s="56">
        <v>26.562399876592288</v>
      </c>
      <c r="AF96" s="143">
        <f t="shared" si="128"/>
        <v>44906705.340074465</v>
      </c>
      <c r="AG96" s="149">
        <f t="shared" si="129"/>
        <v>16056134.947366562</v>
      </c>
      <c r="AH96" s="150">
        <f t="shared" si="130"/>
        <v>60962840.28744103</v>
      </c>
      <c r="AI96" s="41"/>
      <c r="AJ96" s="51">
        <v>15013104.524344899</v>
      </c>
      <c r="AK96" s="55">
        <v>238.15203877450665</v>
      </c>
      <c r="AL96" s="52">
        <v>3781472.0804433664</v>
      </c>
      <c r="AM96" s="55">
        <v>217.75147301873582</v>
      </c>
      <c r="AN96" s="52">
        <v>18794576.604788266</v>
      </c>
      <c r="AO96" s="56">
        <v>233.74594687944017</v>
      </c>
      <c r="AP96" s="54">
        <v>4440276.6820813948</v>
      </c>
      <c r="AQ96" s="55">
        <v>31.393802811701203</v>
      </c>
      <c r="AR96" s="52">
        <v>6560607.8682936477</v>
      </c>
      <c r="AS96" s="55">
        <v>47.623805836959093</v>
      </c>
      <c r="AT96" s="52">
        <v>11000884.550375042</v>
      </c>
      <c r="AU96" s="56">
        <v>39.401872335215074</v>
      </c>
      <c r="AV96" s="143">
        <f t="shared" si="131"/>
        <v>19453381.206426293</v>
      </c>
      <c r="AW96" s="149">
        <f t="shared" si="132"/>
        <v>10342079.948737014</v>
      </c>
      <c r="AX96" s="150">
        <f t="shared" si="133"/>
        <v>29795461.155163307</v>
      </c>
      <c r="AY96" s="41"/>
      <c r="AZ96" s="51">
        <v>18203515.840386599</v>
      </c>
      <c r="BA96" s="55">
        <v>165.88463075368702</v>
      </c>
      <c r="BB96" s="52">
        <v>3477576.114899931</v>
      </c>
      <c r="BC96" s="55">
        <v>131.96129908928512</v>
      </c>
      <c r="BD96" s="44">
        <v>21681091.955286533</v>
      </c>
      <c r="BE96" s="56">
        <v>159.31553582792534</v>
      </c>
      <c r="BF96" s="54">
        <v>12628270.819823965</v>
      </c>
      <c r="BG96" s="55">
        <v>21.771604457366234</v>
      </c>
      <c r="BH96" s="52">
        <v>9850528.1861526743</v>
      </c>
      <c r="BI96" s="55">
        <v>36.948302105200142</v>
      </c>
      <c r="BJ96" s="52">
        <v>22478799.00597664</v>
      </c>
      <c r="BK96" s="56">
        <v>26.550692925039467</v>
      </c>
      <c r="BL96" s="143">
        <f t="shared" si="134"/>
        <v>30831786.660210565</v>
      </c>
      <c r="BM96" s="149">
        <f t="shared" si="135"/>
        <v>13328104.301052606</v>
      </c>
      <c r="BN96" s="150">
        <f t="shared" si="136"/>
        <v>44159890.961263172</v>
      </c>
      <c r="BO96" s="41"/>
      <c r="BP96" s="51">
        <v>12664712.30395293</v>
      </c>
      <c r="BQ96" s="55">
        <v>146.02121828106038</v>
      </c>
      <c r="BR96" s="52">
        <v>1513512.7826459117</v>
      </c>
      <c r="BS96" s="55">
        <v>93.797272102498241</v>
      </c>
      <c r="BT96" s="44">
        <v>14178225.086598843</v>
      </c>
      <c r="BU96" s="56">
        <v>137.82930635959525</v>
      </c>
      <c r="BV96" s="54">
        <v>3527447.7214847347</v>
      </c>
      <c r="BW96" s="55">
        <v>13.14470653233491</v>
      </c>
      <c r="BX96" s="52">
        <v>4373500.0219164211</v>
      </c>
      <c r="BY96" s="55">
        <v>25.691409499485534</v>
      </c>
      <c r="BZ96" s="52">
        <v>7900947.7434011558</v>
      </c>
      <c r="CA96" s="56">
        <v>18.014550689831562</v>
      </c>
      <c r="CB96" s="143">
        <f t="shared" si="137"/>
        <v>16192160.025437664</v>
      </c>
      <c r="CC96" s="149">
        <f t="shared" si="138"/>
        <v>5887012.804562333</v>
      </c>
      <c r="CD96" s="150">
        <f t="shared" si="139"/>
        <v>22079172.829999998</v>
      </c>
      <c r="CE96" s="41"/>
      <c r="CF96" s="51">
        <v>21463927.976309277</v>
      </c>
      <c r="CG96" s="55">
        <v>171.38510656756955</v>
      </c>
      <c r="CH96" s="52">
        <v>4806640.5596822351</v>
      </c>
      <c r="CI96" s="55">
        <v>222.45756281215509</v>
      </c>
      <c r="CJ96" s="52">
        <v>26270568.535991512</v>
      </c>
      <c r="CK96" s="56">
        <v>178.89998662529547</v>
      </c>
      <c r="CL96" s="54">
        <v>13465041.864477916</v>
      </c>
      <c r="CM96" s="55">
        <v>25.091340140760611</v>
      </c>
      <c r="CN96" s="52">
        <v>16289112.680387368</v>
      </c>
      <c r="CO96" s="55">
        <v>50.711249794956522</v>
      </c>
      <c r="CP96" s="52">
        <v>29754154.544865284</v>
      </c>
      <c r="CQ96" s="56">
        <v>34.684403808649591</v>
      </c>
      <c r="CR96" s="143">
        <f t="shared" si="140"/>
        <v>34928969.840787195</v>
      </c>
      <c r="CS96" s="149">
        <f t="shared" si="141"/>
        <v>21095753.240069605</v>
      </c>
      <c r="CT96" s="150">
        <f t="shared" si="142"/>
        <v>56024723.0808568</v>
      </c>
      <c r="CU96" s="41"/>
      <c r="CV96" s="54">
        <f>+CV73+CV95</f>
        <v>102641276.64011346</v>
      </c>
      <c r="CW96" s="55">
        <f t="shared" si="123"/>
        <v>150.98812827963857</v>
      </c>
      <c r="CX96" s="55">
        <f>+CX73+CX95</f>
        <v>22109184.89378212</v>
      </c>
      <c r="CY96" s="55">
        <f t="shared" si="145"/>
        <v>146.96835772115611</v>
      </c>
      <c r="CZ96" s="52">
        <f t="shared" si="146"/>
        <v>124750461.53389558</v>
      </c>
      <c r="DA96" s="56">
        <f t="shared" si="147"/>
        <v>150.25976056559563</v>
      </c>
      <c r="DB96" s="54">
        <f>+DB73+DB95</f>
        <v>64698311.432822734</v>
      </c>
      <c r="DC96" s="55">
        <f t="shared" si="115"/>
        <v>23.276365825094135</v>
      </c>
      <c r="DD96" s="52">
        <f>+DD73+DD95</f>
        <v>59162096.348006003</v>
      </c>
      <c r="DE96" s="55">
        <f t="shared" si="150"/>
        <v>38.93639255391308</v>
      </c>
      <c r="DF96" s="52">
        <f>+DF73+DF95</f>
        <v>123860407.7808287</v>
      </c>
      <c r="DG96" s="56">
        <f t="shared" si="152"/>
        <v>28.811272083683303</v>
      </c>
      <c r="DH96" s="175"/>
      <c r="DI96" s="186" t="s">
        <v>177</v>
      </c>
      <c r="DJ96" s="54">
        <f>+DJ73+DJ95</f>
        <v>124750461.53389558</v>
      </c>
      <c r="DK96" s="52">
        <f t="shared" ref="DK96:DL96" si="157">+DK73+DK95</f>
        <v>123860407.7808287</v>
      </c>
      <c r="DL96" s="53">
        <f t="shared" si="157"/>
        <v>248610869.31472427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46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58">+D98+J98</f>
        <v>0</v>
      </c>
      <c r="Q98" s="138">
        <f t="shared" ref="Q98:Q102" si="159">+F98+L98</f>
        <v>0</v>
      </c>
      <c r="R98" s="139">
        <f t="shared" ref="R98:R102" si="160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61">+T98+Z98</f>
        <v>0</v>
      </c>
      <c r="AG98" s="138">
        <f t="shared" ref="AG98:AG102" si="162">+V98+AB98</f>
        <v>0</v>
      </c>
      <c r="AH98" s="139">
        <f t="shared" ref="AH98:AH102" si="163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64">+AJ98+AP98</f>
        <v>0</v>
      </c>
      <c r="AW98" s="138">
        <f t="shared" ref="AW98:AW102" si="165">+AL98+AR98</f>
        <v>0</v>
      </c>
      <c r="AX98" s="139">
        <f t="shared" ref="AX98:AX101" si="166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67">+AZ98+BF98</f>
        <v>0</v>
      </c>
      <c r="BM98" s="138">
        <f t="shared" ref="BM98:BM102" si="168">+BB98+BH98</f>
        <v>0</v>
      </c>
      <c r="BN98" s="139">
        <f t="shared" ref="BN98:BN101" si="169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70">+BP98+BV98</f>
        <v>0</v>
      </c>
      <c r="CC98" s="138">
        <f t="shared" ref="CC98:CC102" si="171">+BR98+BX98</f>
        <v>0</v>
      </c>
      <c r="CD98" s="139">
        <f t="shared" ref="CD98:CD101" si="172">+CB98+CC98</f>
        <v>0</v>
      </c>
      <c r="CE98" s="41"/>
      <c r="CF98" s="43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73">+CF98+CL98</f>
        <v>0</v>
      </c>
      <c r="CS98" s="138">
        <f t="shared" ref="CS98:CS102" si="174">+CH98+CN98</f>
        <v>0</v>
      </c>
      <c r="CT98" s="139">
        <f t="shared" ref="CT98:CT101" si="175">+CR98+CS98</f>
        <v>0</v>
      </c>
      <c r="CU98" s="41"/>
      <c r="CV98" s="46">
        <f>+D98+T98+AJ98+AZ98+BP98+CF98</f>
        <v>0</v>
      </c>
      <c r="CW98" s="47">
        <f t="shared" si="123"/>
        <v>0</v>
      </c>
      <c r="CX98" s="47">
        <f>+F98+V98+AL98+BB98+BR98+CH98</f>
        <v>0</v>
      </c>
      <c r="CY98" s="47">
        <f t="shared" ref="CY98:CY102" si="176">+CX98/$CX$111</f>
        <v>0</v>
      </c>
      <c r="CZ98" s="44">
        <f t="shared" ref="CZ98:CZ100" si="177">+CV98+CX98</f>
        <v>0</v>
      </c>
      <c r="DA98" s="48">
        <f t="shared" ref="DA98:DA102" si="178">+CZ98/$CZ$111</f>
        <v>0</v>
      </c>
      <c r="DB98" s="46">
        <f t="shared" ref="DB98:DB100" si="179">+J98+Z98+AP98+BF98+BV98+CL98</f>
        <v>0</v>
      </c>
      <c r="DC98" s="47">
        <f t="shared" si="115"/>
        <v>0</v>
      </c>
      <c r="DD98" s="44">
        <f t="shared" ref="DD98:DD100" si="180">+L98+AB98+AR98+BH98+BX98+CN98</f>
        <v>0</v>
      </c>
      <c r="DE98" s="244">
        <f t="shared" ref="DE98:DE102" si="181">+DD98/$DD$111</f>
        <v>0</v>
      </c>
      <c r="DF98" s="44">
        <f t="shared" ref="DF98:DF100" si="182">+DB98+DD98</f>
        <v>0</v>
      </c>
      <c r="DG98" s="48">
        <f t="shared" ref="DG98:DG102" si="183">+DF98/$DF$111</f>
        <v>0</v>
      </c>
      <c r="DH98" s="174"/>
      <c r="DI98" s="190" t="s">
        <v>54</v>
      </c>
      <c r="DJ98" s="46">
        <f t="shared" ref="DJ98:DJ100" si="184">+CZ98</f>
        <v>0</v>
      </c>
      <c r="DK98" s="44">
        <f t="shared" ref="DK98:DK100" si="185">+DF98</f>
        <v>0</v>
      </c>
      <c r="DL98" s="45">
        <f t="shared" ref="DL98:DL100" si="186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46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58"/>
        <v>0</v>
      </c>
      <c r="Q99" s="138">
        <f t="shared" si="159"/>
        <v>0</v>
      </c>
      <c r="R99" s="139">
        <f t="shared" si="160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61"/>
        <v>0</v>
      </c>
      <c r="AG99" s="138">
        <f t="shared" si="162"/>
        <v>0</v>
      </c>
      <c r="AH99" s="139">
        <f t="shared" si="163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64"/>
        <v>0</v>
      </c>
      <c r="AW99" s="138">
        <f t="shared" si="165"/>
        <v>0</v>
      </c>
      <c r="AX99" s="139">
        <f t="shared" si="166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67"/>
        <v>0</v>
      </c>
      <c r="BM99" s="138">
        <f t="shared" si="168"/>
        <v>0</v>
      </c>
      <c r="BN99" s="139">
        <f t="shared" si="169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70"/>
        <v>0</v>
      </c>
      <c r="CC99" s="138">
        <f t="shared" si="171"/>
        <v>0</v>
      </c>
      <c r="CD99" s="139">
        <f t="shared" si="172"/>
        <v>0</v>
      </c>
      <c r="CE99" s="41"/>
      <c r="CF99" s="43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73"/>
        <v>0</v>
      </c>
      <c r="CS99" s="138">
        <f t="shared" si="174"/>
        <v>0</v>
      </c>
      <c r="CT99" s="139">
        <f t="shared" si="175"/>
        <v>0</v>
      </c>
      <c r="CU99" s="41"/>
      <c r="CV99" s="46">
        <f>+D99+T99+AJ99+AZ99+BP99+CF99</f>
        <v>0</v>
      </c>
      <c r="CW99" s="47">
        <f t="shared" si="123"/>
        <v>0</v>
      </c>
      <c r="CX99" s="47">
        <f>+F99+V99+AL99+BB99+BR99+CH99</f>
        <v>0</v>
      </c>
      <c r="CY99" s="47">
        <f t="shared" si="176"/>
        <v>0</v>
      </c>
      <c r="CZ99" s="44">
        <f t="shared" si="177"/>
        <v>0</v>
      </c>
      <c r="DA99" s="48">
        <f t="shared" si="178"/>
        <v>0</v>
      </c>
      <c r="DB99" s="46">
        <f t="shared" si="179"/>
        <v>0</v>
      </c>
      <c r="DC99" s="47">
        <f t="shared" si="115"/>
        <v>0</v>
      </c>
      <c r="DD99" s="44">
        <f t="shared" si="180"/>
        <v>0</v>
      </c>
      <c r="DE99" s="244">
        <f t="shared" si="181"/>
        <v>0</v>
      </c>
      <c r="DF99" s="44">
        <f t="shared" si="182"/>
        <v>0</v>
      </c>
      <c r="DG99" s="48">
        <f t="shared" si="183"/>
        <v>0</v>
      </c>
      <c r="DH99" s="176"/>
      <c r="DI99" s="191" t="s">
        <v>13</v>
      </c>
      <c r="DJ99" s="46">
        <f t="shared" si="184"/>
        <v>0</v>
      </c>
      <c r="DK99" s="44">
        <f t="shared" si="185"/>
        <v>0</v>
      </c>
      <c r="DL99" s="45">
        <f t="shared" si="186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46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58"/>
        <v>0</v>
      </c>
      <c r="Q100" s="138">
        <f t="shared" si="159"/>
        <v>0</v>
      </c>
      <c r="R100" s="139">
        <f t="shared" si="160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61"/>
        <v>0</v>
      </c>
      <c r="AG100" s="138">
        <f t="shared" si="162"/>
        <v>0</v>
      </c>
      <c r="AH100" s="139">
        <f t="shared" si="163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64"/>
        <v>0</v>
      </c>
      <c r="AW100" s="138">
        <f t="shared" si="165"/>
        <v>0</v>
      </c>
      <c r="AX100" s="139">
        <f t="shared" si="166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67"/>
        <v>0</v>
      </c>
      <c r="BM100" s="138">
        <f t="shared" si="168"/>
        <v>0</v>
      </c>
      <c r="BN100" s="139">
        <f t="shared" si="169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70"/>
        <v>0</v>
      </c>
      <c r="CC100" s="138">
        <f t="shared" si="171"/>
        <v>0</v>
      </c>
      <c r="CD100" s="139">
        <f t="shared" si="172"/>
        <v>0</v>
      </c>
      <c r="CE100" s="41"/>
      <c r="CF100" s="43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73"/>
        <v>0</v>
      </c>
      <c r="CS100" s="138">
        <f t="shared" si="174"/>
        <v>0</v>
      </c>
      <c r="CT100" s="139">
        <f t="shared" si="175"/>
        <v>0</v>
      </c>
      <c r="CU100" s="41"/>
      <c r="CV100" s="46">
        <f>+D100+T100+AJ100+AZ100+BP100+CF100</f>
        <v>0</v>
      </c>
      <c r="CW100" s="47">
        <f t="shared" si="123"/>
        <v>0</v>
      </c>
      <c r="CX100" s="47">
        <f>+F100+V100+AL100+BB100+BR100+CH100</f>
        <v>0</v>
      </c>
      <c r="CY100" s="47">
        <f t="shared" si="176"/>
        <v>0</v>
      </c>
      <c r="CZ100" s="44">
        <f t="shared" si="177"/>
        <v>0</v>
      </c>
      <c r="DA100" s="48">
        <f t="shared" si="178"/>
        <v>0</v>
      </c>
      <c r="DB100" s="46">
        <f t="shared" si="179"/>
        <v>0</v>
      </c>
      <c r="DC100" s="47">
        <f t="shared" si="115"/>
        <v>0</v>
      </c>
      <c r="DD100" s="44">
        <f t="shared" si="180"/>
        <v>0</v>
      </c>
      <c r="DE100" s="244">
        <f t="shared" si="181"/>
        <v>0</v>
      </c>
      <c r="DF100" s="44">
        <f t="shared" si="182"/>
        <v>0</v>
      </c>
      <c r="DG100" s="48">
        <f t="shared" si="183"/>
        <v>0</v>
      </c>
      <c r="DH100" s="176"/>
      <c r="DI100" s="187" t="s">
        <v>9</v>
      </c>
      <c r="DJ100" s="46">
        <f t="shared" si="184"/>
        <v>0</v>
      </c>
      <c r="DK100" s="44">
        <f t="shared" si="185"/>
        <v>0</v>
      </c>
      <c r="DL100" s="45">
        <f t="shared" si="186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196473201</v>
      </c>
      <c r="E101" s="55">
        <v>1860.6826369421926</v>
      </c>
      <c r="F101" s="52">
        <v>43757853</v>
      </c>
      <c r="G101" s="55">
        <v>1894.4433717204952</v>
      </c>
      <c r="H101" s="44">
        <v>240231054</v>
      </c>
      <c r="I101" s="56">
        <v>1866.7422021913123</v>
      </c>
      <c r="J101" s="54">
        <v>95447591</v>
      </c>
      <c r="K101" s="55">
        <v>312.21305930725879</v>
      </c>
      <c r="L101" s="54">
        <v>149990169</v>
      </c>
      <c r="M101" s="55">
        <v>569.73292588428342</v>
      </c>
      <c r="N101" s="54">
        <v>245437760</v>
      </c>
      <c r="O101" s="56">
        <v>431.3667512043545</v>
      </c>
      <c r="P101" s="143">
        <f t="shared" si="158"/>
        <v>291920792</v>
      </c>
      <c r="Q101" s="149">
        <f t="shared" si="159"/>
        <v>193748022</v>
      </c>
      <c r="R101" s="150">
        <f t="shared" si="160"/>
        <v>485668814</v>
      </c>
      <c r="S101" s="39"/>
      <c r="T101" s="51">
        <v>334865540.76511961</v>
      </c>
      <c r="U101" s="55">
        <v>1767.4828895176245</v>
      </c>
      <c r="V101" s="52">
        <v>79287997.68611069</v>
      </c>
      <c r="W101" s="55">
        <v>1728.3487234029578</v>
      </c>
      <c r="X101" s="52">
        <v>414153538.45123029</v>
      </c>
      <c r="Y101" s="56">
        <v>1759.8542431235194</v>
      </c>
      <c r="Z101" s="54">
        <v>231665290.52495459</v>
      </c>
      <c r="AA101" s="55">
        <v>244.53001459267523</v>
      </c>
      <c r="AB101" s="54">
        <v>148788164.33125591</v>
      </c>
      <c r="AC101" s="55">
        <v>412.86007239848584</v>
      </c>
      <c r="AD101" s="54">
        <v>380453454.85621047</v>
      </c>
      <c r="AE101" s="56">
        <v>290.91682114509882</v>
      </c>
      <c r="AF101" s="143">
        <f t="shared" si="161"/>
        <v>566530831.29007423</v>
      </c>
      <c r="AG101" s="149">
        <f t="shared" si="162"/>
        <v>228076162.01736659</v>
      </c>
      <c r="AH101" s="150">
        <f t="shared" si="163"/>
        <v>794606993.30744076</v>
      </c>
      <c r="AI101" s="41"/>
      <c r="AJ101" s="51">
        <v>121448547.94004264</v>
      </c>
      <c r="AK101" s="55">
        <v>1926.5315345818947</v>
      </c>
      <c r="AL101" s="52">
        <v>36887131.558543548</v>
      </c>
      <c r="AM101" s="55">
        <v>2124.1006310344092</v>
      </c>
      <c r="AN101" s="52">
        <v>158335679.49858618</v>
      </c>
      <c r="AO101" s="56">
        <v>1969.2022920999202</v>
      </c>
      <c r="AP101" s="54">
        <v>40204109.080808483</v>
      </c>
      <c r="AQ101" s="55">
        <v>284.25252818060551</v>
      </c>
      <c r="AR101" s="52">
        <v>72344566.422665477</v>
      </c>
      <c r="AS101" s="55">
        <v>525.15310377300557</v>
      </c>
      <c r="AT101" s="52">
        <v>112548675.50347397</v>
      </c>
      <c r="AU101" s="56">
        <v>403.11563341824581</v>
      </c>
      <c r="AV101" s="143">
        <f t="shared" si="164"/>
        <v>161652657.02085114</v>
      </c>
      <c r="AW101" s="149">
        <f t="shared" si="165"/>
        <v>109231697.98120902</v>
      </c>
      <c r="AX101" s="150">
        <f t="shared" si="166"/>
        <v>270884355.00206017</v>
      </c>
      <c r="AY101" s="41"/>
      <c r="AZ101" s="51">
        <v>208037447.50027573</v>
      </c>
      <c r="BA101" s="55">
        <v>1895.7994413891133</v>
      </c>
      <c r="BB101" s="52">
        <v>39757492.445004612</v>
      </c>
      <c r="BC101" s="55">
        <v>1508.6514797178543</v>
      </c>
      <c r="BD101" s="44">
        <v>247794939.94528034</v>
      </c>
      <c r="BE101" s="56">
        <v>1820.8300446419648</v>
      </c>
      <c r="BF101" s="54">
        <v>154211623.81456816</v>
      </c>
      <c r="BG101" s="55">
        <v>265.8665247460807</v>
      </c>
      <c r="BH101" s="52">
        <v>129407214.22428328</v>
      </c>
      <c r="BI101" s="55">
        <v>485.39294090570354</v>
      </c>
      <c r="BJ101" s="52">
        <v>283618838.03885144</v>
      </c>
      <c r="BK101" s="56">
        <v>334.99461757382613</v>
      </c>
      <c r="BL101" s="143">
        <f t="shared" si="167"/>
        <v>362249071.31484389</v>
      </c>
      <c r="BM101" s="149">
        <f t="shared" si="168"/>
        <v>169164706.66928789</v>
      </c>
      <c r="BN101" s="150">
        <f t="shared" si="169"/>
        <v>531413777.98413181</v>
      </c>
      <c r="BO101" s="41"/>
      <c r="BP101" s="51">
        <v>141147035.73395306</v>
      </c>
      <c r="BQ101" s="55">
        <v>1627.3928392514074</v>
      </c>
      <c r="BR101" s="52">
        <v>25860824.162645862</v>
      </c>
      <c r="BS101" s="55">
        <v>1602.6787408679884</v>
      </c>
      <c r="BT101" s="52">
        <v>167007859.89659894</v>
      </c>
      <c r="BU101" s="56">
        <v>1623.5161556227295</v>
      </c>
      <c r="BV101" s="54">
        <v>56498275.921484731</v>
      </c>
      <c r="BW101" s="55">
        <v>210.53558130642145</v>
      </c>
      <c r="BX101" s="54">
        <v>70473824.661916301</v>
      </c>
      <c r="BY101" s="55">
        <v>413.98693936461007</v>
      </c>
      <c r="BZ101" s="54">
        <v>126972100.58340102</v>
      </c>
      <c r="CA101" s="56">
        <v>289.50265416759055</v>
      </c>
      <c r="CB101" s="143">
        <f t="shared" si="170"/>
        <v>197645311.6554378</v>
      </c>
      <c r="CC101" s="149">
        <f t="shared" si="171"/>
        <v>96334648.824562162</v>
      </c>
      <c r="CD101" s="150">
        <f t="shared" si="172"/>
        <v>293979960.47999996</v>
      </c>
      <c r="CE101" s="41"/>
      <c r="CF101" s="51">
        <v>228343805.1709277</v>
      </c>
      <c r="CG101" s="55">
        <v>1823.2789183069651</v>
      </c>
      <c r="CH101" s="52">
        <v>42277953.786872335</v>
      </c>
      <c r="CI101" s="55">
        <v>1956.678566523457</v>
      </c>
      <c r="CJ101" s="52">
        <v>270621758.95780003</v>
      </c>
      <c r="CK101" s="56">
        <v>1842.9075484885425</v>
      </c>
      <c r="CL101" s="54">
        <v>128176139.30522655</v>
      </c>
      <c r="CM101" s="55">
        <v>238.84894986634743</v>
      </c>
      <c r="CN101" s="52">
        <v>121534727.72323559</v>
      </c>
      <c r="CO101" s="55">
        <v>378.36179645044126</v>
      </c>
      <c r="CP101" s="52">
        <v>249710867.02846214</v>
      </c>
      <c r="CQ101" s="56">
        <v>291.08783898945757</v>
      </c>
      <c r="CR101" s="143">
        <f t="shared" si="173"/>
        <v>356519944.47615427</v>
      </c>
      <c r="CS101" s="149">
        <f t="shared" si="174"/>
        <v>163812681.51010793</v>
      </c>
      <c r="CT101" s="150">
        <f t="shared" si="175"/>
        <v>520332625.9862622</v>
      </c>
      <c r="CU101" s="41"/>
      <c r="CV101" s="70">
        <f>+CV63+CV96+CV98+CV99+CV100</f>
        <v>1230315578.1103187</v>
      </c>
      <c r="CW101" s="71">
        <f t="shared" si="123"/>
        <v>1809.8279017270136</v>
      </c>
      <c r="CX101" s="72">
        <f>+CX63+CX96+CX98+CX99+CX100</f>
        <v>267829252.63917702</v>
      </c>
      <c r="CY101" s="71">
        <f t="shared" si="176"/>
        <v>1780.3652915822584</v>
      </c>
      <c r="CZ101" s="72">
        <f>+CZ63+CZ96+CZ98+CZ99+CZ100</f>
        <v>1498144830.7494957</v>
      </c>
      <c r="DA101" s="56">
        <f t="shared" si="178"/>
        <v>1804.4893845930965</v>
      </c>
      <c r="DB101" s="54">
        <f>+DB63+DB96+DB98+DB99+DB100</f>
        <v>706203029.64704227</v>
      </c>
      <c r="DC101" s="55">
        <f t="shared" si="115"/>
        <v>254.06907384162602</v>
      </c>
      <c r="DD101" s="52">
        <f>+DD63+DD96+DD98+DD99+DD100</f>
        <v>692538666.36335671</v>
      </c>
      <c r="DE101" s="243">
        <f t="shared" si="181"/>
        <v>455.78096512457211</v>
      </c>
      <c r="DF101" s="72">
        <f>+DF63+DF96+DF98+DF99+DF100</f>
        <v>1398741696.0103991</v>
      </c>
      <c r="DG101" s="56">
        <f t="shared" si="183"/>
        <v>325.36246489562961</v>
      </c>
      <c r="DH101" s="204"/>
      <c r="DI101" s="188" t="s">
        <v>178</v>
      </c>
      <c r="DJ101" s="54">
        <f>+DJ63+DJ96+DJ98+DJ99+DJ100</f>
        <v>1498144830.749496</v>
      </c>
      <c r="DK101" s="52">
        <f t="shared" ref="DK101:DL101" si="187">+DK63+DK96+DK98+DK99+DK100</f>
        <v>1398741696.0103991</v>
      </c>
      <c r="DL101" s="53">
        <f t="shared" si="187"/>
        <v>2896886526.7598953</v>
      </c>
      <c r="DM101"/>
      <c r="DN101" s="57">
        <f>+R102+AH102+AX102+BN102+CD102+CT102</f>
        <v>214655790.68724802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10168834.859999985</v>
      </c>
      <c r="E102" s="74">
        <v>96.303080346995841</v>
      </c>
      <c r="F102" s="75">
        <v>3315173.3799999803</v>
      </c>
      <c r="G102" s="74">
        <v>143.52642566455884</v>
      </c>
      <c r="H102" s="75">
        <v>13484008.23999998</v>
      </c>
      <c r="I102" s="76">
        <v>104.77899013132318</v>
      </c>
      <c r="J102" s="75">
        <v>5653366.4199999869</v>
      </c>
      <c r="K102" s="74">
        <v>18.492397837187124</v>
      </c>
      <c r="L102" s="75">
        <v>8035534.1699999571</v>
      </c>
      <c r="M102" s="74">
        <v>30.522723084052348</v>
      </c>
      <c r="N102" s="75">
        <v>13688900.589999944</v>
      </c>
      <c r="O102" s="76">
        <v>24.058794274636661</v>
      </c>
      <c r="P102" s="117">
        <f t="shared" si="158"/>
        <v>15822201.279999971</v>
      </c>
      <c r="Q102" s="118">
        <f t="shared" si="159"/>
        <v>11350707.549999937</v>
      </c>
      <c r="R102" s="119">
        <f t="shared" si="160"/>
        <v>27172908.829999909</v>
      </c>
      <c r="S102" s="39"/>
      <c r="T102" s="73">
        <v>59430229.800880611</v>
      </c>
      <c r="U102" s="74">
        <v>313.6838566702063</v>
      </c>
      <c r="V102" s="75">
        <v>3397766.2338893265</v>
      </c>
      <c r="W102" s="74">
        <v>74.065748967614752</v>
      </c>
      <c r="X102" s="75">
        <v>62827996.034769937</v>
      </c>
      <c r="Y102" s="76">
        <v>266.97373110035073</v>
      </c>
      <c r="Z102" s="75">
        <v>30656837.326045446</v>
      </c>
      <c r="AA102" s="74">
        <v>32.359257883285075</v>
      </c>
      <c r="AB102" s="75">
        <v>3279000.6347441077</v>
      </c>
      <c r="AC102" s="74">
        <v>9.0986298912940295</v>
      </c>
      <c r="AD102" s="75">
        <v>33935837.960789554</v>
      </c>
      <c r="AE102" s="76">
        <v>25.949313842291982</v>
      </c>
      <c r="AF102" s="117">
        <f t="shared" si="161"/>
        <v>90087067.126926064</v>
      </c>
      <c r="AG102" s="118">
        <f t="shared" si="162"/>
        <v>6676766.8686334342</v>
      </c>
      <c r="AH102" s="119">
        <f t="shared" si="163"/>
        <v>96763833.995559499</v>
      </c>
      <c r="AI102" s="41"/>
      <c r="AJ102" s="73">
        <v>12014049.299662739</v>
      </c>
      <c r="AK102" s="74">
        <v>190.57819320530996</v>
      </c>
      <c r="AL102" s="77">
        <v>1759494.8853775263</v>
      </c>
      <c r="AM102" s="74">
        <v>101.31837414358668</v>
      </c>
      <c r="AN102" s="77">
        <v>13773544.185040265</v>
      </c>
      <c r="AO102" s="76">
        <v>171.29995504116937</v>
      </c>
      <c r="AP102" s="75">
        <v>6034006.6620669551</v>
      </c>
      <c r="AQ102" s="74">
        <v>42.66184944687393</v>
      </c>
      <c r="AR102" s="77">
        <v>2534886.4449760467</v>
      </c>
      <c r="AS102" s="74">
        <v>18.400877220189219</v>
      </c>
      <c r="AT102" s="77">
        <v>8568893.1070430018</v>
      </c>
      <c r="AU102" s="76">
        <v>30.691207667141846</v>
      </c>
      <c r="AV102" s="117">
        <f t="shared" si="164"/>
        <v>18048055.961729694</v>
      </c>
      <c r="AW102" s="118">
        <f t="shared" si="165"/>
        <v>4294381.330353573</v>
      </c>
      <c r="AX102" s="119">
        <f>+AV102+AW102</f>
        <v>22342437.292083267</v>
      </c>
      <c r="AY102" s="41"/>
      <c r="AZ102" s="73">
        <v>14567307.60666427</v>
      </c>
      <c r="BA102" s="74">
        <v>132.74866594977283</v>
      </c>
      <c r="BB102" s="75">
        <v>3535322.9580551907</v>
      </c>
      <c r="BC102" s="74">
        <v>134.15258065704819</v>
      </c>
      <c r="BD102" s="75">
        <v>18102630.564719468</v>
      </c>
      <c r="BE102" s="76">
        <v>133.02052748362811</v>
      </c>
      <c r="BF102" s="75">
        <v>12662923.166303843</v>
      </c>
      <c r="BG102" s="74">
        <v>21.831346380218822</v>
      </c>
      <c r="BH102" s="77">
        <v>1115636.1248447299</v>
      </c>
      <c r="BI102" s="74">
        <v>4.1846345496664696</v>
      </c>
      <c r="BJ102" s="77">
        <v>13778559.291148573</v>
      </c>
      <c r="BK102" s="76">
        <v>16.274459173351239</v>
      </c>
      <c r="BL102" s="117">
        <f t="shared" si="167"/>
        <v>27230230.772968113</v>
      </c>
      <c r="BM102" s="118">
        <f t="shared" si="168"/>
        <v>4650959.0828999206</v>
      </c>
      <c r="BN102" s="119">
        <f>+BL102+BM102</f>
        <v>31881189.855868034</v>
      </c>
      <c r="BO102" s="41"/>
      <c r="BP102" s="73">
        <v>14986559.996046841</v>
      </c>
      <c r="BQ102" s="74">
        <v>172.79158783432692</v>
      </c>
      <c r="BR102" s="77">
        <v>-5638184.3826459162</v>
      </c>
      <c r="BS102" s="74">
        <v>-349.41648380304389</v>
      </c>
      <c r="BT102" s="77">
        <v>9348375.6134009361</v>
      </c>
      <c r="BU102" s="76">
        <v>90.877392516632341</v>
      </c>
      <c r="BV102" s="75">
        <v>-1015415.3514846535</v>
      </c>
      <c r="BW102" s="74">
        <v>-3.7838510610372587</v>
      </c>
      <c r="BX102" s="75">
        <v>14030563.988083616</v>
      </c>
      <c r="BY102" s="74">
        <v>82.420249941747826</v>
      </c>
      <c r="BZ102" s="75">
        <v>13015148.636598963</v>
      </c>
      <c r="CA102" s="76">
        <v>29.675181062363826</v>
      </c>
      <c r="CB102" s="117">
        <f>+BP102+BV102</f>
        <v>13971144.644562189</v>
      </c>
      <c r="CC102" s="118">
        <f t="shared" si="171"/>
        <v>8392379.6054376997</v>
      </c>
      <c r="CD102" s="119">
        <f>+CB102+CC102</f>
        <v>22363524.249999888</v>
      </c>
      <c r="CE102" s="41"/>
      <c r="CF102" s="73">
        <v>9879482.0486533046</v>
      </c>
      <c r="CG102" s="74">
        <v>78.885658096211245</v>
      </c>
      <c r="CH102" s="77">
        <v>1111749.333546266</v>
      </c>
      <c r="CI102" s="74">
        <v>51.453201904302588</v>
      </c>
      <c r="CJ102" s="77">
        <v>10991231.382199585</v>
      </c>
      <c r="CK102" s="76">
        <v>74.849204141779325</v>
      </c>
      <c r="CL102" s="75">
        <v>2807663.1947194487</v>
      </c>
      <c r="CM102" s="74">
        <v>5.2319207714644405</v>
      </c>
      <c r="CN102" s="77">
        <v>333001.88681840897</v>
      </c>
      <c r="CO102" s="74">
        <v>1.0367011510069921</v>
      </c>
      <c r="CP102" s="77">
        <v>3140665.0815378577</v>
      </c>
      <c r="CQ102" s="76">
        <v>3.6610717925636038</v>
      </c>
      <c r="CR102" s="117">
        <f t="shared" si="173"/>
        <v>12687145.243372753</v>
      </c>
      <c r="CS102" s="118">
        <f t="shared" si="174"/>
        <v>1444751.2203646749</v>
      </c>
      <c r="CT102" s="119">
        <f>+CR102+CS102</f>
        <v>14131896.463737428</v>
      </c>
      <c r="CU102" s="41"/>
      <c r="CV102" s="78">
        <f>+CV16-CV101</f>
        <v>121046463.61190796</v>
      </c>
      <c r="CW102" s="74">
        <f t="shared" si="123"/>
        <v>178.06266225344913</v>
      </c>
      <c r="CX102" s="78">
        <f>+CX16-CX101</f>
        <v>7481322.4082224369</v>
      </c>
      <c r="CY102" s="79">
        <f t="shared" si="176"/>
        <v>49.731262061504552</v>
      </c>
      <c r="CZ102" s="78">
        <f>+CZ16-CZ101</f>
        <v>128527786.0201304</v>
      </c>
      <c r="DA102" s="80">
        <f t="shared" si="178"/>
        <v>154.80948219308627</v>
      </c>
      <c r="DB102" s="78">
        <f>+DB16-DB101</f>
        <v>56799381.417651296</v>
      </c>
      <c r="DC102" s="74">
        <f t="shared" si="115"/>
        <v>20.434585559300803</v>
      </c>
      <c r="DD102" s="78">
        <f>+DD16-DD101</f>
        <v>29328623.249466896</v>
      </c>
      <c r="DE102" s="80">
        <f t="shared" si="181"/>
        <v>19.302067681811501</v>
      </c>
      <c r="DF102" s="78">
        <f>+DF16-DF101</f>
        <v>86128004.667117834</v>
      </c>
      <c r="DG102" s="80">
        <f t="shared" si="183"/>
        <v>20.034306530622946</v>
      </c>
      <c r="DH102" s="204"/>
      <c r="DI102" s="188" t="s">
        <v>179</v>
      </c>
      <c r="DJ102" s="78">
        <f>+DJ16-DJ101</f>
        <v>128527786.02013016</v>
      </c>
      <c r="DK102" s="78">
        <f t="shared" ref="DK102" si="188">+DK16-DK101</f>
        <v>86128004.667117834</v>
      </c>
      <c r="DL102" s="78">
        <f>+DL16-DL101</f>
        <v>214655790.68724775</v>
      </c>
      <c r="DM102"/>
      <c r="DN102" s="57">
        <f>+D102+F102+J102+L102+T102+V102+Z102+AB102++AJ102+AL102+AP102+AR102+AZ102+BB102+BF102+BH102+BP102+BR102+BV102+BX102+CF102+CH102+CL102+CN102</f>
        <v>214655790.68724805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1442998.27</v>
      </c>
      <c r="E105" s="44"/>
      <c r="F105" s="44">
        <v>607640.5</v>
      </c>
      <c r="G105" s="44"/>
      <c r="H105" s="44">
        <v>2050638.77</v>
      </c>
      <c r="I105" s="45"/>
      <c r="J105" s="46">
        <v>2152574.73999999</v>
      </c>
      <c r="K105" s="44">
        <v>7.0411619394660674</v>
      </c>
      <c r="L105" s="44">
        <v>2566690.9999999898</v>
      </c>
      <c r="M105" s="44">
        <v>9.7494948036951108</v>
      </c>
      <c r="N105" s="44">
        <v>4719265.7399999797</v>
      </c>
      <c r="O105" s="45">
        <v>8.2942996641340159</v>
      </c>
      <c r="P105" s="137">
        <f t="shared" ref="P105:P107" si="189">+D105+J105</f>
        <v>3595573.00999999</v>
      </c>
      <c r="Q105" s="138">
        <f t="shared" ref="Q105:Q107" si="190">+F105+L105</f>
        <v>3174331.4999999898</v>
      </c>
      <c r="R105" s="139">
        <f t="shared" ref="R105:R107" si="191">+P105+Q105</f>
        <v>6769904.5099999793</v>
      </c>
      <c r="S105" s="39"/>
      <c r="T105" s="43">
        <v>1841004.2899999996</v>
      </c>
      <c r="U105" s="44"/>
      <c r="V105" s="44">
        <v>794791.3899999992</v>
      </c>
      <c r="W105" s="44"/>
      <c r="X105" s="44">
        <v>2635795.6799999988</v>
      </c>
      <c r="Y105" s="45"/>
      <c r="Z105" s="46">
        <v>3972232.0400000103</v>
      </c>
      <c r="AA105" s="44">
        <v>4.1928160947445194</v>
      </c>
      <c r="AB105" s="44">
        <v>2528180.9900000002</v>
      </c>
      <c r="AC105" s="44">
        <v>7.015242047371693</v>
      </c>
      <c r="AD105" s="44">
        <v>6500413.0300000105</v>
      </c>
      <c r="AE105" s="45">
        <v>4.9705935658607761</v>
      </c>
      <c r="AF105" s="137">
        <f t="shared" ref="AF105:AF107" si="192">+T105+Z105</f>
        <v>5813236.3300000094</v>
      </c>
      <c r="AG105" s="138">
        <f t="shared" ref="AG105:AG107" si="193">+V105+AB105</f>
        <v>3322972.3799999994</v>
      </c>
      <c r="AH105" s="139">
        <f t="shared" ref="AH105:AH107" si="194">+AF105+AG105</f>
        <v>9136208.7100000083</v>
      </c>
      <c r="AI105" s="41"/>
      <c r="AJ105" s="43">
        <v>5855284.6999999993</v>
      </c>
      <c r="AK105" s="44"/>
      <c r="AL105" s="44">
        <v>5258637.0600000005</v>
      </c>
      <c r="AM105" s="44"/>
      <c r="AN105" s="44">
        <v>11113921.76</v>
      </c>
      <c r="AO105" s="45"/>
      <c r="AP105" s="46">
        <v>6030135.2500000037</v>
      </c>
      <c r="AQ105" s="44">
        <v>42.634477650984913</v>
      </c>
      <c r="AR105" s="44">
        <v>11755753.640000001</v>
      </c>
      <c r="AS105" s="44">
        <v>85.335648777938289</v>
      </c>
      <c r="AT105" s="44">
        <v>17785888.890000004</v>
      </c>
      <c r="AU105" s="45">
        <v>63.703724932574509</v>
      </c>
      <c r="AV105" s="137">
        <f t="shared" ref="AV105:AV107" si="195">+AJ105+AP105</f>
        <v>11885419.950000003</v>
      </c>
      <c r="AW105" s="138">
        <f t="shared" ref="AW105:AW107" si="196">+AL105+AR105</f>
        <v>17014390.700000003</v>
      </c>
      <c r="AX105" s="139">
        <f t="shared" ref="AX105:AX107" si="197">+AV105+AW105</f>
        <v>28899810.650000006</v>
      </c>
      <c r="AY105" s="41"/>
      <c r="AZ105" s="43">
        <v>2323538</v>
      </c>
      <c r="BA105" s="44"/>
      <c r="BB105" s="44">
        <v>807108</v>
      </c>
      <c r="BC105" s="44"/>
      <c r="BD105" s="44">
        <v>3130646</v>
      </c>
      <c r="BE105" s="45"/>
      <c r="BF105" s="46">
        <v>4832559</v>
      </c>
      <c r="BG105" s="44">
        <v>8.3315098770072105</v>
      </c>
      <c r="BH105" s="44">
        <v>3064234</v>
      </c>
      <c r="BI105" s="44">
        <v>11.493621602157516</v>
      </c>
      <c r="BJ105" s="44">
        <v>7896793</v>
      </c>
      <c r="BK105" s="45"/>
      <c r="BL105" s="137">
        <f t="shared" ref="BL105:BL107" si="198">+AZ105+BF105</f>
        <v>7156097</v>
      </c>
      <c r="BM105" s="138">
        <f t="shared" ref="BM105:BM107" si="199">+BB105+BH105</f>
        <v>3871342</v>
      </c>
      <c r="BN105" s="139">
        <f t="shared" ref="BN105:BN107" si="200">+BL105+BM105</f>
        <v>11027439</v>
      </c>
      <c r="BO105" s="41"/>
      <c r="BP105" s="43">
        <v>1351658.5899999999</v>
      </c>
      <c r="BQ105" s="44"/>
      <c r="BR105" s="44">
        <v>0</v>
      </c>
      <c r="BS105" s="44"/>
      <c r="BT105" s="44">
        <v>1351658.5899999999</v>
      </c>
      <c r="BU105" s="45"/>
      <c r="BV105" s="46">
        <v>3166033.0299999993</v>
      </c>
      <c r="BW105" s="44">
        <v>11.797928229397623</v>
      </c>
      <c r="BX105" s="44">
        <v>0</v>
      </c>
      <c r="BY105" s="44">
        <v>0</v>
      </c>
      <c r="BZ105" s="44">
        <v>3166033.0299999993</v>
      </c>
      <c r="CA105" s="45">
        <v>7.2187115213173199</v>
      </c>
      <c r="CB105" s="137">
        <f t="shared" ref="CB105:CB107" si="201">+BP105+BV105</f>
        <v>4517691.6199999992</v>
      </c>
      <c r="CC105" s="138">
        <f t="shared" ref="CC105:CC107" si="202">+BR105+BX105</f>
        <v>0</v>
      </c>
      <c r="CD105" s="139">
        <f t="shared" ref="CD105:CD107" si="203">+CB105+CC105</f>
        <v>4517691.6199999992</v>
      </c>
      <c r="CE105" s="41"/>
      <c r="CF105" s="43">
        <v>2102154.1</v>
      </c>
      <c r="CG105" s="44"/>
      <c r="CH105" s="44">
        <v>565141.76000000001</v>
      </c>
      <c r="CI105" s="44"/>
      <c r="CJ105" s="44">
        <v>2667295.8600000003</v>
      </c>
      <c r="CK105" s="45"/>
      <c r="CL105" s="46">
        <v>3878185.99</v>
      </c>
      <c r="CM105" s="44"/>
      <c r="CN105" s="44">
        <v>2658812.34</v>
      </c>
      <c r="CO105" s="44"/>
      <c r="CP105" s="44">
        <v>0</v>
      </c>
      <c r="CQ105" s="45"/>
      <c r="CR105" s="137">
        <f t="shared" ref="CR105:CR107" si="204">+CF105+CL105</f>
        <v>5980340.0899999999</v>
      </c>
      <c r="CS105" s="138">
        <f t="shared" ref="CS105:CS107" si="205">+CH105+CN105</f>
        <v>3223954.0999999996</v>
      </c>
      <c r="CT105" s="139">
        <f t="shared" ref="CT105:CT107" si="206">+CR105+CS105</f>
        <v>9204294.1899999995</v>
      </c>
      <c r="CU105" s="41"/>
      <c r="CV105" s="46">
        <f>+D105+T105+AJ105+AZ105+BP105+CF105</f>
        <v>14916637.949999997</v>
      </c>
      <c r="CW105" s="47"/>
      <c r="CX105" s="47">
        <f>+F105+V105+AL105+BB105+BR105+CH105</f>
        <v>8033318.709999999</v>
      </c>
      <c r="CY105" s="47"/>
      <c r="CZ105" s="44">
        <f>+CV105+CX105</f>
        <v>22949956.659999996</v>
      </c>
      <c r="DA105" s="48"/>
      <c r="DB105" s="46">
        <f t="shared" ref="DB105:DB107" si="207">+J105+Z105+AP105+BF105+BV105+CL105</f>
        <v>24031720.050000004</v>
      </c>
      <c r="DC105" s="47"/>
      <c r="DD105" s="44">
        <f t="shared" ref="DD105:DD107" si="208">+L105+AB105+AR105+BH105+BX105+CN105</f>
        <v>22573671.969999991</v>
      </c>
      <c r="DE105" s="47"/>
      <c r="DF105" s="44">
        <f t="shared" ref="DF105:DF107" si="209">+DB105+DD105</f>
        <v>46605392.019999996</v>
      </c>
      <c r="DG105" s="48"/>
      <c r="DH105" s="176"/>
      <c r="DI105" s="190" t="s">
        <v>49</v>
      </c>
      <c r="DJ105" s="46">
        <f t="shared" ref="DJ105:DJ107" si="210">+CZ105</f>
        <v>22949956.659999996</v>
      </c>
      <c r="DK105" s="44">
        <f t="shared" ref="DK105:DK107" si="211">+DF105</f>
        <v>46605392.019999996</v>
      </c>
      <c r="DL105" s="45">
        <f t="shared" ref="DL105:DL107" si="212">+DJ105+DK105</f>
        <v>69555348.679999992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46">
        <v>0</v>
      </c>
      <c r="K106" s="44">
        <v>0</v>
      </c>
      <c r="L106" s="44">
        <v>0</v>
      </c>
      <c r="M106" s="44">
        <v>0</v>
      </c>
      <c r="N106" s="44">
        <v>0</v>
      </c>
      <c r="O106" s="45">
        <v>0</v>
      </c>
      <c r="P106" s="137">
        <f t="shared" si="189"/>
        <v>0</v>
      </c>
      <c r="Q106" s="138">
        <f t="shared" si="190"/>
        <v>0</v>
      </c>
      <c r="R106" s="139">
        <f t="shared" si="191"/>
        <v>0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192"/>
        <v>0</v>
      </c>
      <c r="AG106" s="138">
        <f t="shared" si="193"/>
        <v>0</v>
      </c>
      <c r="AH106" s="139">
        <f t="shared" si="194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195"/>
        <v>0</v>
      </c>
      <c r="AW106" s="138">
        <f t="shared" si="196"/>
        <v>0</v>
      </c>
      <c r="AX106" s="139">
        <f t="shared" si="197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4">
        <v>0</v>
      </c>
      <c r="BH106" s="44">
        <v>0</v>
      </c>
      <c r="BI106" s="44">
        <v>0</v>
      </c>
      <c r="BJ106" s="44">
        <v>0</v>
      </c>
      <c r="BK106" s="45">
        <v>0</v>
      </c>
      <c r="BL106" s="137">
        <f t="shared" si="198"/>
        <v>0</v>
      </c>
      <c r="BM106" s="138">
        <f t="shared" si="199"/>
        <v>0</v>
      </c>
      <c r="BN106" s="139">
        <f t="shared" si="200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201"/>
        <v>0</v>
      </c>
      <c r="CC106" s="138">
        <f t="shared" si="202"/>
        <v>0</v>
      </c>
      <c r="CD106" s="139">
        <f t="shared" si="203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204"/>
        <v>0</v>
      </c>
      <c r="CS106" s="138">
        <f t="shared" si="205"/>
        <v>0</v>
      </c>
      <c r="CT106" s="139">
        <f t="shared" si="206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213">+CV106+CX106</f>
        <v>0</v>
      </c>
      <c r="DA106" s="48"/>
      <c r="DB106" s="46">
        <f t="shared" si="207"/>
        <v>0</v>
      </c>
      <c r="DC106" s="47"/>
      <c r="DD106" s="44">
        <f t="shared" si="208"/>
        <v>0</v>
      </c>
      <c r="DE106" s="47"/>
      <c r="DF106" s="44">
        <f t="shared" si="209"/>
        <v>0</v>
      </c>
      <c r="DG106" s="48"/>
      <c r="DH106" s="174"/>
      <c r="DI106" s="190" t="s">
        <v>50</v>
      </c>
      <c r="DJ106" s="46">
        <f t="shared" si="210"/>
        <v>0</v>
      </c>
      <c r="DK106" s="44">
        <f t="shared" si="211"/>
        <v>0</v>
      </c>
      <c r="DL106" s="45">
        <f t="shared" si="212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13111921.640000001</v>
      </c>
      <c r="E107" s="44"/>
      <c r="F107" s="44">
        <v>5855882.8300000001</v>
      </c>
      <c r="G107" s="44"/>
      <c r="H107" s="44">
        <v>18967804.469999999</v>
      </c>
      <c r="I107" s="45"/>
      <c r="J107" s="46">
        <v>13580148.54000001</v>
      </c>
      <c r="K107" s="44">
        <v>44.42123344443975</v>
      </c>
      <c r="L107" s="44">
        <v>26729341.100000013</v>
      </c>
      <c r="M107" s="44">
        <v>101.53055905858763</v>
      </c>
      <c r="N107" s="44">
        <v>40309489.640000023</v>
      </c>
      <c r="O107" s="45">
        <v>70.845551999465755</v>
      </c>
      <c r="P107" s="137">
        <f t="shared" si="189"/>
        <v>26692070.180000011</v>
      </c>
      <c r="Q107" s="138">
        <f t="shared" si="190"/>
        <v>32585223.930000015</v>
      </c>
      <c r="R107" s="139">
        <f t="shared" si="191"/>
        <v>59277294.110000029</v>
      </c>
      <c r="S107" s="39"/>
      <c r="T107" s="43">
        <v>5475444.9597857669</v>
      </c>
      <c r="U107" s="44"/>
      <c r="V107" s="44">
        <v>1289768.5582588622</v>
      </c>
      <c r="W107" s="44"/>
      <c r="X107" s="44">
        <v>6765213.5180446291</v>
      </c>
      <c r="Y107" s="45"/>
      <c r="Z107" s="46">
        <v>1459007.4317018974</v>
      </c>
      <c r="AA107" s="44">
        <v>1.5400283217068973</v>
      </c>
      <c r="AB107" s="44">
        <v>1346546.2829725398</v>
      </c>
      <c r="AC107" s="44">
        <v>3.7364208260426093</v>
      </c>
      <c r="AD107" s="44">
        <v>2805553.7146744374</v>
      </c>
      <c r="AE107" s="45">
        <v>2.1452894113772238</v>
      </c>
      <c r="AF107" s="137">
        <f t="shared" si="192"/>
        <v>6934452.3914876645</v>
      </c>
      <c r="AG107" s="138">
        <f t="shared" si="193"/>
        <v>2636314.841231402</v>
      </c>
      <c r="AH107" s="139">
        <f t="shared" si="194"/>
        <v>9570767.2327190675</v>
      </c>
      <c r="AI107" s="41"/>
      <c r="AJ107" s="43">
        <v>59719.859000000113</v>
      </c>
      <c r="AK107" s="44"/>
      <c r="AL107" s="44">
        <v>27601.78330000001</v>
      </c>
      <c r="AM107" s="44"/>
      <c r="AN107" s="44">
        <v>87321.642300000123</v>
      </c>
      <c r="AO107" s="45"/>
      <c r="AP107" s="46">
        <v>93860.650000000169</v>
      </c>
      <c r="AQ107" s="44">
        <v>0.66361692048813026</v>
      </c>
      <c r="AR107" s="44">
        <v>161396.33220000006</v>
      </c>
      <c r="AS107" s="44">
        <v>1.1715846674264481</v>
      </c>
      <c r="AT107" s="44">
        <v>255256.98220000023</v>
      </c>
      <c r="AU107" s="45">
        <v>0.91425402923383925</v>
      </c>
      <c r="AV107" s="137">
        <f t="shared" si="195"/>
        <v>153580.50900000028</v>
      </c>
      <c r="AW107" s="138">
        <f t="shared" si="196"/>
        <v>188998.11550000007</v>
      </c>
      <c r="AX107" s="139">
        <f t="shared" si="197"/>
        <v>342578.62450000038</v>
      </c>
      <c r="AY107" s="41"/>
      <c r="AZ107" s="43">
        <v>-110317.47253707562</v>
      </c>
      <c r="BA107" s="44"/>
      <c r="BB107" s="44">
        <v>-21097.437462924307</v>
      </c>
      <c r="BC107" s="44"/>
      <c r="BD107" s="44">
        <v>-131414.90999999992</v>
      </c>
      <c r="BE107" s="45"/>
      <c r="BF107" s="46">
        <v>121126.56714008038</v>
      </c>
      <c r="BG107" s="44">
        <v>0.20882666729895211</v>
      </c>
      <c r="BH107" s="44">
        <v>101828.70285991946</v>
      </c>
      <c r="BI107" s="44">
        <v>0.38194882600690711</v>
      </c>
      <c r="BJ107" s="44">
        <v>222955.26999999984</v>
      </c>
      <c r="BK107" s="45">
        <v>0.26334222340861529</v>
      </c>
      <c r="BL107" s="137">
        <f t="shared" si="198"/>
        <v>10809.094603004763</v>
      </c>
      <c r="BM107" s="138">
        <f t="shared" si="199"/>
        <v>80731.26539699515</v>
      </c>
      <c r="BN107" s="139">
        <f t="shared" si="200"/>
        <v>91540.359999999913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201"/>
        <v>0</v>
      </c>
      <c r="CC107" s="138">
        <f t="shared" si="202"/>
        <v>0</v>
      </c>
      <c r="CD107" s="139">
        <f t="shared" si="203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204"/>
        <v>0</v>
      </c>
      <c r="CS107" s="138">
        <f t="shared" si="205"/>
        <v>0</v>
      </c>
      <c r="CT107" s="139">
        <f t="shared" si="206"/>
        <v>0</v>
      </c>
      <c r="CU107" s="41"/>
      <c r="CV107" s="46">
        <f>+D107+T107+AJ107+AZ107+BP107+CF107</f>
        <v>18536768.986248694</v>
      </c>
      <c r="CW107" s="44"/>
      <c r="CX107" s="47">
        <f>+F107+V107+AL107+BB107+BR107+CH107</f>
        <v>7152155.7340959385</v>
      </c>
      <c r="CY107" s="47"/>
      <c r="CZ107" s="44">
        <f t="shared" si="213"/>
        <v>25688924.720344633</v>
      </c>
      <c r="DA107" s="48"/>
      <c r="DB107" s="46">
        <f t="shared" si="207"/>
        <v>15254143.188841987</v>
      </c>
      <c r="DC107" s="47"/>
      <c r="DD107" s="44">
        <f t="shared" si="208"/>
        <v>28339112.418032471</v>
      </c>
      <c r="DE107" s="47"/>
      <c r="DF107" s="44">
        <f t="shared" si="209"/>
        <v>43593255.606874458</v>
      </c>
      <c r="DG107" s="48"/>
      <c r="DH107" s="174"/>
      <c r="DI107" s="190" t="s">
        <v>48</v>
      </c>
      <c r="DJ107" s="46">
        <f t="shared" si="210"/>
        <v>25688924.720344633</v>
      </c>
      <c r="DK107" s="44">
        <f t="shared" si="211"/>
        <v>43593255.606874458</v>
      </c>
      <c r="DL107" s="45">
        <f t="shared" si="212"/>
        <v>69282180.327219099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35264</v>
      </c>
      <c r="E110" s="44"/>
      <c r="F110" s="92">
        <v>7878</v>
      </c>
      <c r="G110" s="44"/>
      <c r="H110" s="92">
        <v>43142</v>
      </c>
      <c r="I110" s="45"/>
      <c r="J110" s="92">
        <v>103330</v>
      </c>
      <c r="K110" s="92"/>
      <c r="L110" s="92">
        <v>88936</v>
      </c>
      <c r="M110" s="92"/>
      <c r="N110" s="92">
        <v>192266</v>
      </c>
      <c r="O110" s="45"/>
      <c r="P110" s="154">
        <f t="shared" ref="P110:P111" si="214">+D110+J110</f>
        <v>138594</v>
      </c>
      <c r="Q110" s="155">
        <f t="shared" ref="Q110:Q111" si="215">+F110+L110</f>
        <v>96814</v>
      </c>
      <c r="R110" s="156">
        <f t="shared" ref="R110:R111" si="216">+P110+Q110</f>
        <v>235408</v>
      </c>
      <c r="S110" s="39"/>
      <c r="T110" s="91">
        <v>64677</v>
      </c>
      <c r="U110" s="44"/>
      <c r="V110" s="92">
        <v>14949</v>
      </c>
      <c r="W110" s="44"/>
      <c r="X110" s="92">
        <v>79626</v>
      </c>
      <c r="Y110" s="45"/>
      <c r="Z110" s="92">
        <v>319242</v>
      </c>
      <c r="AA110" s="92"/>
      <c r="AB110" s="92">
        <v>121581</v>
      </c>
      <c r="AC110" s="92"/>
      <c r="AD110" s="92">
        <v>440823</v>
      </c>
      <c r="AE110" s="45"/>
      <c r="AF110" s="154">
        <f t="shared" ref="AF110:AF111" si="217">+T110+Z110</f>
        <v>383919</v>
      </c>
      <c r="AG110" s="155">
        <f t="shared" ref="AG110:AG111" si="218">+V110+AB110</f>
        <v>136530</v>
      </c>
      <c r="AH110" s="156">
        <f t="shared" ref="AH110:AH111" si="219">+AF110+AG110</f>
        <v>520449</v>
      </c>
      <c r="AI110" s="41"/>
      <c r="AJ110" s="91">
        <v>21013.333333333332</v>
      </c>
      <c r="AK110" s="44"/>
      <c r="AL110" s="92">
        <v>5788.666666666667</v>
      </c>
      <c r="AM110" s="44"/>
      <c r="AN110" s="92">
        <v>26802</v>
      </c>
      <c r="AO110" s="45"/>
      <c r="AP110" s="92">
        <v>47146</v>
      </c>
      <c r="AQ110" s="92"/>
      <c r="AR110" s="92">
        <v>45919.666666666664</v>
      </c>
      <c r="AS110" s="92"/>
      <c r="AT110" s="92">
        <v>93065.666666666657</v>
      </c>
      <c r="AU110" s="45"/>
      <c r="AV110" s="154">
        <f t="shared" ref="AV110:AV111" si="220">+AJ110+AP110</f>
        <v>68159.333333333328</v>
      </c>
      <c r="AW110" s="155">
        <f t="shared" ref="AW110:AW111" si="221">+AL110+AR110</f>
        <v>51708.333333333328</v>
      </c>
      <c r="AX110" s="156">
        <f t="shared" ref="AX110:AX111" si="222">+AV110+AW110</f>
        <v>119867.66666666666</v>
      </c>
      <c r="AY110" s="41"/>
      <c r="AZ110" s="91">
        <v>36894</v>
      </c>
      <c r="BA110" s="44"/>
      <c r="BB110" s="92">
        <v>8860</v>
      </c>
      <c r="BC110" s="44"/>
      <c r="BD110" s="92">
        <v>45754</v>
      </c>
      <c r="BE110" s="45"/>
      <c r="BF110" s="92">
        <v>195399</v>
      </c>
      <c r="BG110" s="92"/>
      <c r="BH110" s="92">
        <v>89812</v>
      </c>
      <c r="BI110" s="92"/>
      <c r="BJ110" s="92">
        <v>285211</v>
      </c>
      <c r="BK110" s="45"/>
      <c r="BL110" s="154">
        <f t="shared" ref="BL110:BL111" si="223">+AZ110+BF110</f>
        <v>232293</v>
      </c>
      <c r="BM110" s="155">
        <f t="shared" ref="BM110:BM111" si="224">+BB110+BH110</f>
        <v>98672</v>
      </c>
      <c r="BN110" s="156">
        <f t="shared" ref="BN110:BN111" si="225">+BL110+BM110</f>
        <v>330965</v>
      </c>
      <c r="BO110" s="41"/>
      <c r="BP110" s="91">
        <v>29500</v>
      </c>
      <c r="BQ110" s="44"/>
      <c r="BR110" s="92">
        <v>5573</v>
      </c>
      <c r="BS110" s="44"/>
      <c r="BT110" s="92">
        <v>35073</v>
      </c>
      <c r="BU110" s="45"/>
      <c r="BV110" s="92">
        <v>90453</v>
      </c>
      <c r="BW110" s="92"/>
      <c r="BX110" s="92">
        <v>58018</v>
      </c>
      <c r="BY110" s="92"/>
      <c r="BZ110" s="92">
        <v>148471</v>
      </c>
      <c r="CA110" s="45"/>
      <c r="CB110" s="154">
        <f t="shared" ref="CB110:CB111" si="226">+BP110+BV110</f>
        <v>119953</v>
      </c>
      <c r="CC110" s="155">
        <f t="shared" ref="CC110:CC111" si="227">+BR110+BX110</f>
        <v>63591</v>
      </c>
      <c r="CD110" s="156">
        <f t="shared" ref="CD110:CD111" si="228">+CB110+CC110</f>
        <v>183544</v>
      </c>
      <c r="CE110" s="41"/>
      <c r="CF110" s="91">
        <v>41849</v>
      </c>
      <c r="CG110" s="44"/>
      <c r="CH110" s="92">
        <v>7387</v>
      </c>
      <c r="CI110" s="44"/>
      <c r="CJ110" s="92">
        <v>49236</v>
      </c>
      <c r="CK110" s="45"/>
      <c r="CL110" s="92">
        <v>195879</v>
      </c>
      <c r="CM110" s="92"/>
      <c r="CN110" s="92">
        <v>93228</v>
      </c>
      <c r="CO110" s="92"/>
      <c r="CP110" s="92">
        <v>289107</v>
      </c>
      <c r="CQ110" s="45"/>
      <c r="CR110" s="154">
        <f t="shared" ref="CR110:CR111" si="229">+CF110+CL110</f>
        <v>237728</v>
      </c>
      <c r="CS110" s="155">
        <f t="shared" ref="CS110:CS111" si="230">+CH110+CN110</f>
        <v>100615</v>
      </c>
      <c r="CT110" s="156">
        <f t="shared" ref="CT110:CT111" si="231">+CR110+CS110</f>
        <v>338343</v>
      </c>
      <c r="CU110" s="41"/>
      <c r="CV110" s="93">
        <f>+D110+T110+AJ110+AZ110+BP110+CF110</f>
        <v>229197.33333333331</v>
      </c>
      <c r="CW110" s="92"/>
      <c r="CX110" s="92">
        <f>+F110+V110+AL110+BB110+BR110+CH110</f>
        <v>50435.666666666672</v>
      </c>
      <c r="CY110" s="92"/>
      <c r="CZ110" s="92">
        <f t="shared" ref="CZ110:CZ111" si="232">+CV110+CX110</f>
        <v>279633</v>
      </c>
      <c r="DA110" s="94"/>
      <c r="DB110" s="93">
        <f t="shared" ref="DB110:DB111" si="233">+J110+Z110+AP110+BF110+BV110+CL110</f>
        <v>951449</v>
      </c>
      <c r="DC110" s="92"/>
      <c r="DD110" s="92">
        <f t="shared" ref="DD110:DD111" si="234">+L110+AB110+AR110+BH110+BX110+CN110</f>
        <v>497494.66666666663</v>
      </c>
      <c r="DE110" s="92"/>
      <c r="DF110" s="92">
        <f t="shared" ref="DF110:DF111" si="235">+DB110+DD110</f>
        <v>1448943.6666666665</v>
      </c>
      <c r="DG110" s="94"/>
      <c r="DH110" s="179"/>
      <c r="DI110" s="188" t="s">
        <v>10</v>
      </c>
      <c r="DJ110" s="93">
        <f t="shared" ref="DJ110:DJ111" si="236">+CZ110</f>
        <v>279633</v>
      </c>
      <c r="DK110" s="92">
        <f t="shared" ref="DK110:DK111" si="237">+DF110</f>
        <v>1448943.6666666665</v>
      </c>
      <c r="DL110" s="95">
        <f t="shared" ref="DL110:DL111" si="238">+DJ110+DK110</f>
        <v>1728576.6666666665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105592</v>
      </c>
      <c r="E111" s="44"/>
      <c r="F111" s="92">
        <v>23098</v>
      </c>
      <c r="G111" s="44"/>
      <c r="H111" s="92">
        <v>128690</v>
      </c>
      <c r="I111" s="45"/>
      <c r="J111" s="92">
        <v>305713</v>
      </c>
      <c r="K111" s="92"/>
      <c r="L111" s="92">
        <v>263264</v>
      </c>
      <c r="M111" s="92"/>
      <c r="N111" s="92">
        <v>568977</v>
      </c>
      <c r="O111" s="45"/>
      <c r="P111" s="154">
        <f t="shared" si="214"/>
        <v>411305</v>
      </c>
      <c r="Q111" s="155">
        <f t="shared" si="215"/>
        <v>286362</v>
      </c>
      <c r="R111" s="156">
        <f t="shared" si="216"/>
        <v>697667</v>
      </c>
      <c r="S111" s="39"/>
      <c r="T111" s="91">
        <v>189459</v>
      </c>
      <c r="U111" s="44"/>
      <c r="V111" s="92">
        <v>45875</v>
      </c>
      <c r="W111" s="44"/>
      <c r="X111" s="92">
        <v>235334</v>
      </c>
      <c r="Y111" s="45"/>
      <c r="Z111" s="92">
        <v>947390</v>
      </c>
      <c r="AA111" s="92"/>
      <c r="AB111" s="92">
        <v>360384</v>
      </c>
      <c r="AC111" s="92"/>
      <c r="AD111" s="92">
        <v>1307774</v>
      </c>
      <c r="AE111" s="45"/>
      <c r="AF111" s="154">
        <f t="shared" si="217"/>
        <v>1136849</v>
      </c>
      <c r="AG111" s="155">
        <f t="shared" si="218"/>
        <v>406259</v>
      </c>
      <c r="AH111" s="156">
        <f t="shared" si="219"/>
        <v>1543108</v>
      </c>
      <c r="AI111" s="41"/>
      <c r="AJ111" s="91">
        <v>63040</v>
      </c>
      <c r="AK111" s="44"/>
      <c r="AL111" s="92">
        <v>17366</v>
      </c>
      <c r="AM111" s="44"/>
      <c r="AN111" s="92">
        <v>80406</v>
      </c>
      <c r="AO111" s="45"/>
      <c r="AP111" s="92">
        <v>141438</v>
      </c>
      <c r="AQ111" s="92"/>
      <c r="AR111" s="92">
        <v>137759</v>
      </c>
      <c r="AS111" s="92"/>
      <c r="AT111" s="92">
        <v>279197</v>
      </c>
      <c r="AU111" s="45"/>
      <c r="AV111" s="154">
        <f t="shared" si="220"/>
        <v>204478</v>
      </c>
      <c r="AW111" s="155">
        <f t="shared" si="221"/>
        <v>155125</v>
      </c>
      <c r="AX111" s="156">
        <f t="shared" si="222"/>
        <v>359603</v>
      </c>
      <c r="AY111" s="41"/>
      <c r="AZ111" s="91">
        <v>109736</v>
      </c>
      <c r="BA111" s="44"/>
      <c r="BB111" s="92">
        <v>26353</v>
      </c>
      <c r="BC111" s="44"/>
      <c r="BD111" s="92">
        <v>136089</v>
      </c>
      <c r="BE111" s="45"/>
      <c r="BF111" s="92">
        <v>580034</v>
      </c>
      <c r="BG111" s="92"/>
      <c r="BH111" s="92">
        <v>266603</v>
      </c>
      <c r="BI111" s="92"/>
      <c r="BJ111" s="92">
        <v>846637</v>
      </c>
      <c r="BK111" s="45"/>
      <c r="BL111" s="154">
        <f t="shared" si="223"/>
        <v>689770</v>
      </c>
      <c r="BM111" s="155">
        <f t="shared" si="224"/>
        <v>292956</v>
      </c>
      <c r="BN111" s="156">
        <f t="shared" si="225"/>
        <v>982726</v>
      </c>
      <c r="BO111" s="41"/>
      <c r="BP111" s="91">
        <v>86732</v>
      </c>
      <c r="BQ111" s="44"/>
      <c r="BR111" s="92">
        <v>16136</v>
      </c>
      <c r="BS111" s="44"/>
      <c r="BT111" s="92">
        <v>102868</v>
      </c>
      <c r="BU111" s="45"/>
      <c r="BV111" s="92">
        <v>268355</v>
      </c>
      <c r="BW111" s="92"/>
      <c r="BX111" s="92">
        <v>170232</v>
      </c>
      <c r="BY111" s="92"/>
      <c r="BZ111" s="92">
        <v>438587</v>
      </c>
      <c r="CA111" s="45"/>
      <c r="CB111" s="154">
        <f t="shared" si="226"/>
        <v>355087</v>
      </c>
      <c r="CC111" s="155">
        <f t="shared" si="227"/>
        <v>186368</v>
      </c>
      <c r="CD111" s="156">
        <f t="shared" si="228"/>
        <v>541455</v>
      </c>
      <c r="CE111" s="41"/>
      <c r="CF111" s="91">
        <v>125238</v>
      </c>
      <c r="CG111" s="44"/>
      <c r="CH111" s="92">
        <v>21607</v>
      </c>
      <c r="CI111" s="44"/>
      <c r="CJ111" s="92">
        <v>146845</v>
      </c>
      <c r="CK111" s="45"/>
      <c r="CL111" s="92">
        <v>536641</v>
      </c>
      <c r="CM111" s="92"/>
      <c r="CN111" s="92">
        <v>321213</v>
      </c>
      <c r="CO111" s="92"/>
      <c r="CP111" s="92">
        <v>857854</v>
      </c>
      <c r="CQ111" s="45"/>
      <c r="CR111" s="154">
        <f t="shared" si="229"/>
        <v>661879</v>
      </c>
      <c r="CS111" s="155">
        <f t="shared" si="230"/>
        <v>342820</v>
      </c>
      <c r="CT111" s="156">
        <f t="shared" si="231"/>
        <v>1004699</v>
      </c>
      <c r="CU111" s="41"/>
      <c r="CV111" s="93">
        <f>+D111+T111+AJ111+AZ111+BP111+CF111</f>
        <v>679797</v>
      </c>
      <c r="CW111" s="92"/>
      <c r="CX111" s="92">
        <f>+F111+V111+AL111+BB111+BR111+CH111</f>
        <v>150435</v>
      </c>
      <c r="CY111" s="92"/>
      <c r="CZ111" s="92">
        <f t="shared" si="232"/>
        <v>830232</v>
      </c>
      <c r="DA111" s="94"/>
      <c r="DB111" s="93">
        <f t="shared" si="233"/>
        <v>2779571</v>
      </c>
      <c r="DC111" s="92"/>
      <c r="DD111" s="92">
        <f t="shared" si="234"/>
        <v>1519455</v>
      </c>
      <c r="DE111" s="92"/>
      <c r="DF111" s="92">
        <f t="shared" si="235"/>
        <v>4299026</v>
      </c>
      <c r="DG111" s="94"/>
      <c r="DH111" s="179"/>
      <c r="DI111" s="188" t="s">
        <v>11</v>
      </c>
      <c r="DJ111" s="93">
        <f t="shared" si="236"/>
        <v>830232</v>
      </c>
      <c r="DK111" s="92">
        <f t="shared" si="237"/>
        <v>4299026</v>
      </c>
      <c r="DL111" s="95">
        <f t="shared" si="238"/>
        <v>5129258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2073.4063766194408</v>
      </c>
      <c r="E112" s="97"/>
      <c r="F112" s="98">
        <v>2212.4666434323308</v>
      </c>
      <c r="G112" s="98"/>
      <c r="H112" s="98">
        <v>2098.3656900303054</v>
      </c>
      <c r="I112" s="99"/>
      <c r="J112" s="100">
        <v>335.64</v>
      </c>
      <c r="K112" s="98"/>
      <c r="L112" s="98">
        <v>641.16</v>
      </c>
      <c r="M112" s="98"/>
      <c r="N112" s="98">
        <v>477.00325830393842</v>
      </c>
      <c r="O112" s="101"/>
      <c r="P112" s="157">
        <f>+P10/P111</f>
        <v>781.76746409598695</v>
      </c>
      <c r="Q112" s="157">
        <f t="shared" ref="Q112:R112" si="239">+Q10/Q111</f>
        <v>767.90110674600658</v>
      </c>
      <c r="R112" s="241">
        <f t="shared" si="239"/>
        <v>776.07592669568692</v>
      </c>
      <c r="S112" s="39"/>
      <c r="T112" s="96">
        <v>2080.8082936677606</v>
      </c>
      <c r="U112" s="97"/>
      <c r="V112" s="98">
        <v>1884.9795487738425</v>
      </c>
      <c r="W112" s="98"/>
      <c r="X112" s="98">
        <v>2042.6342785572856</v>
      </c>
      <c r="Y112" s="99"/>
      <c r="Z112" s="100">
        <v>231.55</v>
      </c>
      <c r="AA112" s="98"/>
      <c r="AB112" s="100">
        <v>489.5</v>
      </c>
      <c r="AC112" s="98"/>
      <c r="AD112" s="100">
        <v>302.63008504527545</v>
      </c>
      <c r="AE112" s="101"/>
      <c r="AF112" s="157">
        <f>+AF10/AF111</f>
        <v>539.73000301711158</v>
      </c>
      <c r="AG112" s="157">
        <f t="shared" ref="AG112:AH112" si="240">+AG10/AG111</f>
        <v>647.07868121075478</v>
      </c>
      <c r="AH112" s="241">
        <f t="shared" si="240"/>
        <v>567.99203435534025</v>
      </c>
      <c r="AI112" s="41"/>
      <c r="AJ112" s="96">
        <v>2049.6738896716242</v>
      </c>
      <c r="AK112" s="97"/>
      <c r="AL112" s="98">
        <v>2101.5978762273612</v>
      </c>
      <c r="AM112" s="98"/>
      <c r="AN112" s="98">
        <v>2060.8883755374422</v>
      </c>
      <c r="AO112" s="99"/>
      <c r="AP112" s="100">
        <v>305.62</v>
      </c>
      <c r="AQ112" s="98"/>
      <c r="AR112" s="98">
        <v>637.17999999999995</v>
      </c>
      <c r="AS112" s="98"/>
      <c r="AT112" s="98">
        <v>469.21454899779206</v>
      </c>
      <c r="AU112" s="101"/>
      <c r="AV112" s="157">
        <f>+AV10/AV111</f>
        <v>843.30773496068298</v>
      </c>
      <c r="AW112" s="158">
        <f t="shared" ref="AW112:AX112" si="241">+AW10/AW111</f>
        <v>801.11655845743485</v>
      </c>
      <c r="AX112" s="159">
        <f t="shared" si="241"/>
        <v>825.1073688484247</v>
      </c>
      <c r="AY112" s="41"/>
      <c r="AZ112" s="96">
        <v>2176.0594345241307</v>
      </c>
      <c r="BA112" s="97"/>
      <c r="BB112" s="98">
        <v>1820.8393884210452</v>
      </c>
      <c r="BC112" s="98"/>
      <c r="BD112" s="98">
        <v>2107.2727296842495</v>
      </c>
      <c r="BE112" s="99"/>
      <c r="BF112" s="100">
        <v>312.33</v>
      </c>
      <c r="BG112" s="98"/>
      <c r="BH112" s="98">
        <v>554.03</v>
      </c>
      <c r="BI112" s="98"/>
      <c r="BJ112" s="98">
        <v>388.43766493786597</v>
      </c>
      <c r="BK112" s="101"/>
      <c r="BL112" s="157">
        <f>+BL10/BL111</f>
        <v>608.82939978226364</v>
      </c>
      <c r="BM112" s="158">
        <f t="shared" ref="BM112:BN112" si="242">+BM10/BM111</f>
        <v>667.98455314855414</v>
      </c>
      <c r="BN112" s="159">
        <f t="shared" si="242"/>
        <v>626.46387481352872</v>
      </c>
      <c r="BO112" s="41"/>
      <c r="BP112" s="96">
        <v>1900.4018965318442</v>
      </c>
      <c r="BQ112" s="97"/>
      <c r="BR112" s="98">
        <v>1934.3511861675718</v>
      </c>
      <c r="BS112" s="98"/>
      <c r="BT112" s="98">
        <v>1905.7272235291816</v>
      </c>
      <c r="BU112" s="99"/>
      <c r="BV112" s="100">
        <v>234.28450641873664</v>
      </c>
      <c r="BW112" s="98"/>
      <c r="BX112" s="98">
        <v>508.38957916255401</v>
      </c>
      <c r="BY112" s="98"/>
      <c r="BZ112" s="98">
        <v>340.67492552218823</v>
      </c>
      <c r="CA112" s="101"/>
      <c r="CB112" s="157">
        <f>+CB10/CB111</f>
        <v>641.2430644039348</v>
      </c>
      <c r="CC112" s="158">
        <f t="shared" ref="CC112:CD112" si="243">+CC10/CC111</f>
        <v>631.85131342290435</v>
      </c>
      <c r="CD112" s="159">
        <f t="shared" si="243"/>
        <v>638.01043778337964</v>
      </c>
      <c r="CE112" s="41"/>
      <c r="CF112" s="96">
        <v>2034.1826619682604</v>
      </c>
      <c r="CG112" s="97"/>
      <c r="CH112" s="98">
        <v>1979.1227435747028</v>
      </c>
      <c r="CI112" s="98"/>
      <c r="CJ112" s="98">
        <v>2026.0810605740721</v>
      </c>
      <c r="CK112" s="99"/>
      <c r="CL112" s="100">
        <v>305.38106201342424</v>
      </c>
      <c r="CM112" s="98"/>
      <c r="CN112" s="98">
        <v>373.59691422842167</v>
      </c>
      <c r="CO112" s="98"/>
      <c r="CP112" s="98">
        <v>330.92365846635909</v>
      </c>
      <c r="CQ112" s="101"/>
      <c r="CR112" s="157">
        <f>+CR10/CR111</f>
        <v>632.49773254556646</v>
      </c>
      <c r="CS112" s="158">
        <f t="shared" ref="CS112:CT112" si="244">+CS10/CS111</f>
        <v>474.78878341541508</v>
      </c>
      <c r="CT112" s="159">
        <f t="shared" si="244"/>
        <v>578.68481749260184</v>
      </c>
      <c r="CU112" s="41"/>
      <c r="CV112" s="100">
        <f>+CV10/CV111</f>
        <v>2060.5402940163322</v>
      </c>
      <c r="CW112" s="98"/>
      <c r="CX112" s="98">
        <f>+CX10/CX111</f>
        <v>1967.8500103835058</v>
      </c>
      <c r="CY112" s="97"/>
      <c r="CZ112" s="98">
        <f>+CZ10/CZ111</f>
        <v>2043.7451538406895</v>
      </c>
      <c r="DA112" s="101"/>
      <c r="DB112" s="100">
        <f>+DB10/DB111</f>
        <v>278.14056471851575</v>
      </c>
      <c r="DC112" s="97"/>
      <c r="DD112" s="98">
        <f>+DD10/DD111</f>
        <v>518.10219029936866</v>
      </c>
      <c r="DE112" s="98"/>
      <c r="DF112" s="98">
        <f>+DF10/DF111</f>
        <v>362.95300637319627</v>
      </c>
      <c r="DG112" s="101"/>
      <c r="DH112" s="180"/>
      <c r="DI112" s="188" t="s">
        <v>12</v>
      </c>
      <c r="DJ112" s="100">
        <f>+DJ10/DJ111</f>
        <v>2043.7451538406895</v>
      </c>
      <c r="DK112" s="98">
        <f t="shared" ref="DK112:DL112" si="245">+DK10/DK111</f>
        <v>362.95300637319627</v>
      </c>
      <c r="DL112" s="99">
        <f t="shared" si="245"/>
        <v>635.00939857967751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f>+D102</f>
        <v>10168834.859999985</v>
      </c>
      <c r="E114" s="44"/>
      <c r="F114" s="92">
        <f>+F102</f>
        <v>3315173.3799999803</v>
      </c>
      <c r="G114" s="44"/>
      <c r="H114" s="92">
        <f>+H102</f>
        <v>13484008.23999998</v>
      </c>
      <c r="I114" s="45"/>
      <c r="J114" s="92">
        <f>+J102</f>
        <v>5653366.4199999869</v>
      </c>
      <c r="K114" s="44"/>
      <c r="L114" s="92">
        <f>+L102</f>
        <v>8035534.1699999571</v>
      </c>
      <c r="M114" s="44"/>
      <c r="N114" s="92">
        <f>+N102</f>
        <v>13688900.589999944</v>
      </c>
      <c r="O114" s="45"/>
      <c r="P114" s="137">
        <f>+P16-P101</f>
        <v>15822201.279999971</v>
      </c>
      <c r="Q114" s="161">
        <f>+Q16-Q101</f>
        <v>11350707.549999952</v>
      </c>
      <c r="R114" s="162">
        <f>+R16-R101</f>
        <v>27172908.829999924</v>
      </c>
      <c r="S114" s="39"/>
      <c r="T114" s="91">
        <f>+T102</f>
        <v>59430229.800880611</v>
      </c>
      <c r="U114" s="44"/>
      <c r="V114" s="92">
        <f>+V102</f>
        <v>3397766.2338893265</v>
      </c>
      <c r="W114" s="44"/>
      <c r="X114" s="92">
        <f>+X102</f>
        <v>62827996.034769937</v>
      </c>
      <c r="Y114" s="45"/>
      <c r="Z114" s="92">
        <f>+Z102</f>
        <v>30656837.326045446</v>
      </c>
      <c r="AA114" s="44"/>
      <c r="AB114" s="92">
        <f>+AB102</f>
        <v>3279000.6347441077</v>
      </c>
      <c r="AC114" s="44"/>
      <c r="AD114" s="92">
        <f>+AD102</f>
        <v>33935837.960789554</v>
      </c>
      <c r="AE114" s="45"/>
      <c r="AF114" s="137">
        <f>+AF16-AF101</f>
        <v>90087067.126926064</v>
      </c>
      <c r="AG114" s="161">
        <f>+AG16-AG101</f>
        <v>6676766.8686334491</v>
      </c>
      <c r="AH114" s="162">
        <f>+AH16-AH101</f>
        <v>96763833.995559573</v>
      </c>
      <c r="AI114" s="41"/>
      <c r="AJ114" s="91">
        <v>12014049.299662739</v>
      </c>
      <c r="AK114" s="44"/>
      <c r="AL114" s="92">
        <v>1759494.8853775263</v>
      </c>
      <c r="AM114" s="44"/>
      <c r="AN114" s="92">
        <v>13773544.185040265</v>
      </c>
      <c r="AO114" s="45"/>
      <c r="AP114" s="92">
        <f>+AP102</f>
        <v>6034006.6620669551</v>
      </c>
      <c r="AQ114" s="44"/>
      <c r="AR114" s="92">
        <f>+AR102</f>
        <v>2534886.4449760467</v>
      </c>
      <c r="AS114" s="44"/>
      <c r="AT114" s="92">
        <f>+AT102</f>
        <v>8568893.1070430018</v>
      </c>
      <c r="AU114" s="45"/>
      <c r="AV114" s="137">
        <f>+AV16-AV101</f>
        <v>18048055.961729705</v>
      </c>
      <c r="AW114" s="161">
        <f>+AW16-AW101</f>
        <v>4294381.330353573</v>
      </c>
      <c r="AX114" s="139">
        <f>+AX16-AX101</f>
        <v>22342437.292083263</v>
      </c>
      <c r="AY114" s="41"/>
      <c r="AZ114" s="91">
        <f>+AZ102</f>
        <v>14567307.60666427</v>
      </c>
      <c r="BA114" s="44"/>
      <c r="BB114" s="92">
        <f>+BB102</f>
        <v>3535322.9580551907</v>
      </c>
      <c r="BC114" s="44"/>
      <c r="BD114" s="92">
        <f>+BD102</f>
        <v>18102630.564719468</v>
      </c>
      <c r="BE114" s="45"/>
      <c r="BF114" s="92">
        <f>+BF102</f>
        <v>12662923.166303843</v>
      </c>
      <c r="BG114" s="44"/>
      <c r="BH114" s="92">
        <f>+BH102</f>
        <v>1115636.1248447299</v>
      </c>
      <c r="BI114" s="44"/>
      <c r="BJ114" s="92">
        <f>+BJ102</f>
        <v>13778559.291148573</v>
      </c>
      <c r="BK114" s="45"/>
      <c r="BL114" s="137">
        <f>+BL16-BL101</f>
        <v>27230230.772968113</v>
      </c>
      <c r="BM114" s="161">
        <f>+BM16-BM101</f>
        <v>4650959.0828999281</v>
      </c>
      <c r="BN114" s="162">
        <f>+BN16-BN101</f>
        <v>31881189.855867982</v>
      </c>
      <c r="BO114" s="41"/>
      <c r="BP114" s="43">
        <f>+BP102</f>
        <v>14986559.996046841</v>
      </c>
      <c r="BQ114" s="44"/>
      <c r="BR114" s="92">
        <f>+BR102</f>
        <v>-5638184.3826459162</v>
      </c>
      <c r="BS114" s="44"/>
      <c r="BT114" s="92">
        <f>+BT102</f>
        <v>9348375.6134009361</v>
      </c>
      <c r="BU114" s="45"/>
      <c r="BV114" s="92">
        <f>+BV102</f>
        <v>-1015415.3514846535</v>
      </c>
      <c r="BW114" s="44"/>
      <c r="BX114" s="92">
        <f>+BX102</f>
        <v>14030563.988083616</v>
      </c>
      <c r="BY114" s="44"/>
      <c r="BZ114" s="92">
        <f>+BZ102</f>
        <v>13015148.636598963</v>
      </c>
      <c r="CA114" s="45"/>
      <c r="CB114" s="137">
        <f>+CB16-CB101</f>
        <v>13971144.644562185</v>
      </c>
      <c r="CC114" s="161">
        <f>+CC16-CC101</f>
        <v>8392379.605437696</v>
      </c>
      <c r="CD114" s="162">
        <f>+CD16-CD101</f>
        <v>22363524.249999881</v>
      </c>
      <c r="CE114" s="41"/>
      <c r="CF114" s="43">
        <f>+CF102</f>
        <v>9879482.0486533046</v>
      </c>
      <c r="CG114" s="44"/>
      <c r="CH114" s="92">
        <f>+CH102</f>
        <v>1111749.333546266</v>
      </c>
      <c r="CI114" s="44"/>
      <c r="CJ114" s="92">
        <f>+CJ102</f>
        <v>10991231.382199585</v>
      </c>
      <c r="CK114" s="45"/>
      <c r="CL114" s="92">
        <f>+CL102</f>
        <v>2807663.1947194487</v>
      </c>
      <c r="CM114" s="44"/>
      <c r="CN114" s="92">
        <f>+CN102</f>
        <v>333001.88681840897</v>
      </c>
      <c r="CO114" s="44"/>
      <c r="CP114" s="92">
        <f>+CP102</f>
        <v>3140665.0815378577</v>
      </c>
      <c r="CQ114" s="45"/>
      <c r="CR114" s="137">
        <f>+CR16-CR101</f>
        <v>12687145.243372738</v>
      </c>
      <c r="CS114" s="161">
        <f>+CS16-CS101</f>
        <v>1444751.22036466</v>
      </c>
      <c r="CT114" s="162">
        <f>+CT16-CT101</f>
        <v>14131896.463737369</v>
      </c>
      <c r="CU114" s="41"/>
      <c r="CV114" s="93">
        <f>+CV102</f>
        <v>121046463.61190796</v>
      </c>
      <c r="CW114" s="92"/>
      <c r="CX114" s="92">
        <f>+CX102</f>
        <v>7481322.4082224369</v>
      </c>
      <c r="CY114" s="92"/>
      <c r="CZ114" s="92">
        <f>+CZ102</f>
        <v>128527786.0201304</v>
      </c>
      <c r="DA114" s="94"/>
      <c r="DB114" s="93">
        <f>+DB102</f>
        <v>56799381.417651296</v>
      </c>
      <c r="DC114" s="92"/>
      <c r="DD114" s="92">
        <f>+DD102</f>
        <v>29328623.249466896</v>
      </c>
      <c r="DE114" s="92"/>
      <c r="DF114" s="92">
        <f>+DF102</f>
        <v>86128004.667117834</v>
      </c>
      <c r="DG114" s="94"/>
      <c r="DH114" s="179"/>
      <c r="DI114" s="192" t="s">
        <v>95</v>
      </c>
      <c r="DJ114" s="93">
        <f>+DJ102</f>
        <v>128527786.02013016</v>
      </c>
      <c r="DK114" s="92">
        <f>+DK102</f>
        <v>86128004.667117834</v>
      </c>
      <c r="DL114" s="94">
        <f>+DL102</f>
        <v>214655790.68724775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f>+D114/D16</f>
        <v>4.920990454666916E-2</v>
      </c>
      <c r="E116" s="104"/>
      <c r="F116" s="105">
        <f>+F114/F16</f>
        <v>7.0426178959432817E-2</v>
      </c>
      <c r="G116" s="104"/>
      <c r="H116" s="105">
        <f>+H114/H16</f>
        <v>5.3146266212783524E-2</v>
      </c>
      <c r="I116" s="106"/>
      <c r="J116" s="105">
        <f>+J114/J16</f>
        <v>5.5918030494156598E-2</v>
      </c>
      <c r="K116" s="104"/>
      <c r="L116" s="105">
        <f>+L114/L16</f>
        <v>5.0849539086407596E-2</v>
      </c>
      <c r="M116" s="104"/>
      <c r="N116" s="105">
        <f>+N114/N16</f>
        <v>5.2827063640738393E-2</v>
      </c>
      <c r="O116" s="106"/>
      <c r="P116" s="163">
        <f>+P102/P16</f>
        <v>5.1413684878291094E-2</v>
      </c>
      <c r="Q116" s="164">
        <f>+Q102/Q16</f>
        <v>5.5342651682456216E-2</v>
      </c>
      <c r="R116" s="165">
        <f>+R102/R16</f>
        <v>5.2984980785206824E-2</v>
      </c>
      <c r="S116" s="39"/>
      <c r="T116" s="103">
        <f>+T114/T16</f>
        <v>0.15072499944792769</v>
      </c>
      <c r="U116" s="104"/>
      <c r="V116" s="105">
        <f>+V114/V16</f>
        <v>4.1092517899172183E-2</v>
      </c>
      <c r="W116" s="104"/>
      <c r="X116" s="105">
        <f>+X114/X16</f>
        <v>0.13171997549648118</v>
      </c>
      <c r="Y116" s="106"/>
      <c r="Z116" s="105">
        <f>+Z114/Z16</f>
        <v>0.11686714185033847</v>
      </c>
      <c r="AA116" s="104"/>
      <c r="AB116" s="105">
        <f>+AB114/AB16</f>
        <v>2.1562844519901741E-2</v>
      </c>
      <c r="AC116" s="104"/>
      <c r="AD116" s="105">
        <f>+AD114/AD16</f>
        <v>8.1893616821263004E-2</v>
      </c>
      <c r="AE116" s="106"/>
      <c r="AF116" s="163">
        <f>+AF102/AF16</f>
        <v>0.13719861634005323</v>
      </c>
      <c r="AG116" s="164">
        <f>+AG102/AG16</f>
        <v>2.844167653335556E-2</v>
      </c>
      <c r="AH116" s="165">
        <f>+AH102/AH16</f>
        <v>0.1085562047036423</v>
      </c>
      <c r="AI116" s="41"/>
      <c r="AJ116" s="103">
        <v>9.0018099064001544E-2</v>
      </c>
      <c r="AK116" s="104"/>
      <c r="AL116" s="105">
        <v>4.5527774278840999E-2</v>
      </c>
      <c r="AM116" s="104"/>
      <c r="AN116" s="105">
        <v>8.002792581505673E-2</v>
      </c>
      <c r="AO116" s="106"/>
      <c r="AP116" s="105">
        <f>+AP114/AP16</f>
        <v>0.13049854141162098</v>
      </c>
      <c r="AQ116" s="104"/>
      <c r="AR116" s="105">
        <f>+AR114/AR16</f>
        <v>3.3852897529269677E-2</v>
      </c>
      <c r="AS116" s="104"/>
      <c r="AT116" s="105">
        <f>+AT114/AT16</f>
        <v>7.0748556178487729E-2</v>
      </c>
      <c r="AU116" s="106"/>
      <c r="AV116" s="163">
        <f>+AV102/AV16</f>
        <v>0.10043396969426142</v>
      </c>
      <c r="AW116" s="164">
        <f>+AW102/AW16</f>
        <v>3.7827267147736258E-2</v>
      </c>
      <c r="AX116" s="165">
        <f>+AX102/AX16</f>
        <v>7.6195074526719864E-2</v>
      </c>
      <c r="AY116" s="41"/>
      <c r="AZ116" s="103">
        <f>+AZ114/AZ16</f>
        <v>6.5440235540638339E-2</v>
      </c>
      <c r="BA116" s="104"/>
      <c r="BB116" s="105">
        <f>+BB114/BB16</f>
        <v>8.1660731119956795E-2</v>
      </c>
      <c r="BC116" s="104"/>
      <c r="BD116" s="105">
        <f>+BD114/BD16</f>
        <v>6.8081218380438985E-2</v>
      </c>
      <c r="BE116" s="106"/>
      <c r="BF116" s="105">
        <f>+BF114/BF16</f>
        <v>7.588289164167937E-2</v>
      </c>
      <c r="BG116" s="104"/>
      <c r="BH116" s="105">
        <f>+BH114/BH16</f>
        <v>8.5474391791213536E-3</v>
      </c>
      <c r="BI116" s="104"/>
      <c r="BJ116" s="105">
        <f>+BJ114/BJ16</f>
        <v>4.6330463598037205E-2</v>
      </c>
      <c r="BK116" s="106"/>
      <c r="BL116" s="163">
        <f>+BL102/BL16</f>
        <v>6.9914448924499675E-2</v>
      </c>
      <c r="BM116" s="164">
        <f>+BM102/BM16</f>
        <v>2.6757997115926697E-2</v>
      </c>
      <c r="BN116" s="165">
        <f>+BN102/BN16</f>
        <v>5.6597682699206495E-2</v>
      </c>
      <c r="BO116" s="41"/>
      <c r="BP116" s="260">
        <f>+BP114/BP16</f>
        <v>9.5985491949874352E-2</v>
      </c>
      <c r="BQ116" s="104"/>
      <c r="BR116" s="105">
        <f>+BR114/BR16</f>
        <v>-0.27880555871949231</v>
      </c>
      <c r="BS116" s="104"/>
      <c r="BT116" s="105">
        <f>+BT114/BT16</f>
        <v>5.3008477904773935E-2</v>
      </c>
      <c r="BU116" s="106"/>
      <c r="BV116" s="105">
        <f>+BV114/BV16</f>
        <v>-1.8301423918176539E-2</v>
      </c>
      <c r="BW116" s="104"/>
      <c r="BX116" s="105">
        <f>+BX114/BX16</f>
        <v>0.16603355414113904</v>
      </c>
      <c r="BY116" s="104"/>
      <c r="BZ116" s="105">
        <f>+BZ114/BZ16</f>
        <v>9.2973815180443495E-2</v>
      </c>
      <c r="CA116" s="106"/>
      <c r="CB116" s="163">
        <f>+CB102/CB16</f>
        <v>6.6021068913260081E-2</v>
      </c>
      <c r="CC116" s="164">
        <f>+CC102/CC16</f>
        <v>8.0135756081795198E-2</v>
      </c>
      <c r="CD116" s="165">
        <f>+CD102/CD16</f>
        <v>7.069380382240914E-2</v>
      </c>
      <c r="CE116" s="41"/>
      <c r="CF116" s="43">
        <f>+CF114/CF16</f>
        <v>4.1471520958179652E-2</v>
      </c>
      <c r="CG116" s="104"/>
      <c r="CH116" s="105">
        <f>+CH114/CH16</f>
        <v>2.5622423146359163E-2</v>
      </c>
      <c r="CI116" s="104"/>
      <c r="CJ116" s="105">
        <f>+CJ114/CJ16</f>
        <v>3.9029560990526575E-2</v>
      </c>
      <c r="CK116" s="106"/>
      <c r="CL116" s="105">
        <f>+CL114/CL16</f>
        <v>2.1435193826508481E-2</v>
      </c>
      <c r="CM116" s="104"/>
      <c r="CN116" s="105">
        <f>+CN114/CN16</f>
        <v>2.7324861789411441E-3</v>
      </c>
      <c r="CO116" s="104"/>
      <c r="CP116" s="105">
        <f>+CP114/CP16</f>
        <v>1.2420984976162015E-2</v>
      </c>
      <c r="CQ116" s="106"/>
      <c r="CR116" s="163">
        <f>+CR102/CR16</f>
        <v>3.4363222149961174E-2</v>
      </c>
      <c r="CS116" s="164">
        <f>+CS102/CS16</f>
        <v>8.7424280802001746E-3</v>
      </c>
      <c r="CT116" s="165">
        <f>+CT102/CT16</f>
        <v>2.6441224571757242E-2</v>
      </c>
      <c r="CU116" s="41"/>
      <c r="CV116" s="107">
        <f>+CV114/CV16</f>
        <v>8.9573674466719364E-2</v>
      </c>
      <c r="CW116" s="105"/>
      <c r="CX116" s="105">
        <f>+CX114/CX16</f>
        <v>2.7174119290312035E-2</v>
      </c>
      <c r="CY116" s="105"/>
      <c r="CZ116" s="197">
        <f>+CZ114/CZ16</f>
        <v>7.9012694192498886E-2</v>
      </c>
      <c r="DA116" s="106"/>
      <c r="DB116" s="108">
        <f>+DB114/DB16</f>
        <v>7.4441942245494927E-2</v>
      </c>
      <c r="DC116" s="104"/>
      <c r="DD116" s="104">
        <f>+DD114/DD16</f>
        <v>4.0628829802216722E-2</v>
      </c>
      <c r="DE116" s="104"/>
      <c r="DF116" s="201">
        <f>+DF114/DF16</f>
        <v>5.800374580195105E-2</v>
      </c>
      <c r="DG116" s="106"/>
      <c r="DH116" s="181"/>
      <c r="DI116" s="189" t="s">
        <v>97</v>
      </c>
      <c r="DJ116" s="213">
        <f>+DJ102/DJ16</f>
        <v>7.9012694192498734E-2</v>
      </c>
      <c r="DK116" s="201">
        <f>+DK102/DK16</f>
        <v>5.800374580195105E-2</v>
      </c>
      <c r="DL116" s="214">
        <f>+DL102/DL16</f>
        <v>6.8986942418755706E-2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f>+D63/D16</f>
        <v>0.88195319621934742</v>
      </c>
      <c r="E118" s="104"/>
      <c r="F118" s="105">
        <f>+F63/F16</f>
        <v>0.85785168503967379</v>
      </c>
      <c r="G118" s="104"/>
      <c r="H118" s="105">
        <f>+H63/H16</f>
        <v>0.87748152212344599</v>
      </c>
      <c r="I118" s="106"/>
      <c r="J118" s="105">
        <f>+J63/J16</f>
        <v>0.87680280446546943</v>
      </c>
      <c r="K118" s="104"/>
      <c r="L118" s="105">
        <f>+L63/L16</f>
        <v>0.87836439399151478</v>
      </c>
      <c r="M118" s="104"/>
      <c r="N118" s="105">
        <f>+N63/N16</f>
        <v>0.8777551236222646</v>
      </c>
      <c r="O118" s="106"/>
      <c r="P118" s="163">
        <f>+P63/P16</f>
        <v>0.88026116894731998</v>
      </c>
      <c r="Q118" s="164">
        <f>+Q63/Q16</f>
        <v>0.87365644045258317</v>
      </c>
      <c r="R118" s="165">
        <f>+R63/R16</f>
        <v>0.87761976641903494</v>
      </c>
      <c r="S118" s="39"/>
      <c r="T118" s="103">
        <f>+T63/T16</f>
        <v>0.79583435886100795</v>
      </c>
      <c r="U118" s="104"/>
      <c r="V118" s="105">
        <f>+V63/V16</f>
        <v>0.89657746165018437</v>
      </c>
      <c r="W118" s="104"/>
      <c r="X118" s="105">
        <f>+X63/X16</f>
        <v>0.81329839008974447</v>
      </c>
      <c r="Y118" s="106"/>
      <c r="Z118" s="105">
        <f>+Z63/Z16</f>
        <v>0.79227019802937904</v>
      </c>
      <c r="AA118" s="104"/>
      <c r="AB118" s="105">
        <f>+AB63/AB16</f>
        <v>0.90674298275258358</v>
      </c>
      <c r="AC118" s="104"/>
      <c r="AD118" s="105">
        <f>+AD63/AD16</f>
        <v>0.83427792395367895</v>
      </c>
      <c r="AE118" s="106"/>
      <c r="AF118" s="163">
        <f>+AF63/AF16</f>
        <v>0.79441045881866956</v>
      </c>
      <c r="AG118" s="164">
        <f>+AG63/AG16</f>
        <v>0.90316243582613842</v>
      </c>
      <c r="AH118" s="165">
        <f>+AH63/AH16</f>
        <v>0.82305156344388064</v>
      </c>
      <c r="AI118" s="41"/>
      <c r="AJ118" s="103">
        <v>0.79749267298113835</v>
      </c>
      <c r="AK118" s="104"/>
      <c r="AL118" s="105">
        <v>0.85662482147410157</v>
      </c>
      <c r="AM118" s="104"/>
      <c r="AN118" s="105">
        <v>0.81077062522984999</v>
      </c>
      <c r="AO118" s="106"/>
      <c r="AP118" s="105">
        <f>+AP63/AP16</f>
        <v>0.77347080053186912</v>
      </c>
      <c r="AQ118" s="104"/>
      <c r="AR118" s="105">
        <f>+AR63/AR16</f>
        <v>0.87853150677600322</v>
      </c>
      <c r="AS118" s="104"/>
      <c r="AT118" s="105">
        <f>+AT63/AT16</f>
        <v>0.83842329496929191</v>
      </c>
      <c r="AU118" s="106"/>
      <c r="AV118" s="163">
        <f>+AV63/AV16</f>
        <v>0.79131169517512601</v>
      </c>
      <c r="AW118" s="164">
        <f>+AW63/AW16</f>
        <v>0.87107401781292848</v>
      </c>
      <c r="AX118" s="165">
        <f>+AX63/AX16</f>
        <v>0.82219258329250577</v>
      </c>
      <c r="AY118" s="41"/>
      <c r="AZ118" s="103">
        <f>+AZ63/AZ16</f>
        <v>0.85278471059026717</v>
      </c>
      <c r="BA118" s="104"/>
      <c r="BB118" s="105">
        <f>+BB63/BB16</f>
        <v>0.83801240442173985</v>
      </c>
      <c r="BC118" s="104"/>
      <c r="BD118" s="105">
        <f>+BD63/BD16</f>
        <v>0.85037951853527827</v>
      </c>
      <c r="BE118" s="106"/>
      <c r="BF118" s="105">
        <f>+BF63/BF16</f>
        <v>0.84844187179110764</v>
      </c>
      <c r="BG118" s="104"/>
      <c r="BH118" s="105">
        <f>+BH63/BH16</f>
        <v>0.91598280085314832</v>
      </c>
      <c r="BI118" s="104"/>
      <c r="BJ118" s="105">
        <f>+BJ63/BJ16</f>
        <v>0.87808448015134055</v>
      </c>
      <c r="BK118" s="106"/>
      <c r="BL118" s="163">
        <f>+BL63/BL16</f>
        <v>0.85092399744495784</v>
      </c>
      <c r="BM118" s="164">
        <f>+BM63/BM16</f>
        <v>0.89656246860058286</v>
      </c>
      <c r="BN118" s="165">
        <f>+BN63/BN16</f>
        <v>0.86500663922364351</v>
      </c>
      <c r="BO118" s="41"/>
      <c r="BP118" s="260">
        <f>+BP63/BP16</f>
        <v>0.82289991996458722</v>
      </c>
      <c r="BQ118" s="104"/>
      <c r="BR118" s="105">
        <f>+BR63/BR16</f>
        <v>1.2039630653995665</v>
      </c>
      <c r="BS118" s="104"/>
      <c r="BT118" s="105">
        <f>+BT63/BT16</f>
        <v>0.86659615050205718</v>
      </c>
      <c r="BU118" s="106"/>
      <c r="BV118" s="105">
        <f>+BV63/BV16</f>
        <v>0.9547241734800106</v>
      </c>
      <c r="BW118" s="104"/>
      <c r="BX118" s="105">
        <f>+BX63/BX16</f>
        <v>0.78221173711786784</v>
      </c>
      <c r="BY118" s="104"/>
      <c r="BZ118" s="105">
        <f>+BZ63/BZ16</f>
        <v>0.85058570336553307</v>
      </c>
      <c r="CA118" s="106"/>
      <c r="CB118" s="163">
        <f>+CB63/CB16</f>
        <v>0.85746238644484918</v>
      </c>
      <c r="CC118" s="164">
        <f>+CC63/CC16</f>
        <v>0.86365131691343222</v>
      </c>
      <c r="CD118" s="165">
        <f>+CD63/CD16</f>
        <v>0.85951126157084645</v>
      </c>
      <c r="CE118" s="41"/>
      <c r="CF118" s="43">
        <f>+CF63/CF16</f>
        <v>0.86842843791307456</v>
      </c>
      <c r="CG118" s="104"/>
      <c r="CH118" s="105">
        <f>+CH63/CH16</f>
        <v>0.86359920747087604</v>
      </c>
      <c r="CI118" s="104"/>
      <c r="CJ118" s="105">
        <f>+CJ63/CJ16</f>
        <v>0.86768437111795227</v>
      </c>
      <c r="CK118" s="106"/>
      <c r="CL118" s="105">
        <f>+CL63/CL16</f>
        <v>0.87576551643319356</v>
      </c>
      <c r="CM118" s="104"/>
      <c r="CN118" s="105">
        <f>+CN63/CN16</f>
        <v>0.86360528237957379</v>
      </c>
      <c r="CO118" s="104"/>
      <c r="CP118" s="105">
        <f>+CP63/CP16</f>
        <v>0.86990460626478361</v>
      </c>
      <c r="CQ118" s="106"/>
      <c r="CR118" s="163">
        <f>+CR63/CR16</f>
        <v>0.87103141729934774</v>
      </c>
      <c r="CS118" s="164">
        <f>+CS63/CS16</f>
        <v>0.86360368736214843</v>
      </c>
      <c r="CT118" s="165">
        <f>+CT63/CT16</f>
        <v>0.8687347492720483</v>
      </c>
      <c r="CU118" s="41"/>
      <c r="CV118" s="107">
        <f>+CV63/CV16</f>
        <v>0.83447238168171034</v>
      </c>
      <c r="CW118" s="105"/>
      <c r="CX118" s="105">
        <f>+CX63/CX16</f>
        <v>0.89251953980732479</v>
      </c>
      <c r="CY118" s="105"/>
      <c r="CZ118" s="105">
        <f>+CZ63/CZ16</f>
        <v>0.84429672882979634</v>
      </c>
      <c r="DA118" s="106"/>
      <c r="DB118" s="108">
        <f>+DB63/DB16</f>
        <v>0.84076368424454107</v>
      </c>
      <c r="DC118" s="104"/>
      <c r="DD118" s="104">
        <f>+DD63/DD16</f>
        <v>0.87741414402509466</v>
      </c>
      <c r="DE118" s="104"/>
      <c r="DF118" s="104">
        <f>+DF63/DF16</f>
        <v>0.85858125305396626</v>
      </c>
      <c r="DG118" s="106"/>
      <c r="DH118" s="181"/>
      <c r="DI118" s="189" t="s">
        <v>93</v>
      </c>
      <c r="DJ118" s="213">
        <f>+DJ63/DJ16</f>
        <v>0.84429672882979645</v>
      </c>
      <c r="DK118" s="201">
        <f>+DK63/DK16</f>
        <v>0.85858125305396626</v>
      </c>
      <c r="DL118" s="214">
        <f>+DL63/DL16</f>
        <v>0.85111349525785718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f>+D95/D16</f>
        <v>4.5241945001851608E-2</v>
      </c>
      <c r="E120" s="104"/>
      <c r="F120" s="105">
        <f>+F95/F16</f>
        <v>7.1722136000893374E-2</v>
      </c>
      <c r="G120" s="104"/>
      <c r="H120" s="105">
        <f>+H95/H16</f>
        <v>5.0154947479671426E-2</v>
      </c>
      <c r="I120" s="106"/>
      <c r="J120" s="105">
        <f>+J95/J16</f>
        <v>5.0105256328571005E-2</v>
      </c>
      <c r="K120" s="104"/>
      <c r="L120" s="105">
        <f>+L95/L16</f>
        <v>7.0786066922077687E-2</v>
      </c>
      <c r="M120" s="104"/>
      <c r="N120" s="105">
        <f>+N95/N16</f>
        <v>6.2717233917922138E-2</v>
      </c>
      <c r="O120" s="106"/>
      <c r="P120" s="163">
        <f>+P95/P16</f>
        <v>4.6839659465217148E-2</v>
      </c>
      <c r="Q120" s="164">
        <f>+Q95/Q16</f>
        <v>7.1000907864960508E-2</v>
      </c>
      <c r="R120" s="165">
        <f>+R95/R16</f>
        <v>5.6502370454845408E-2</v>
      </c>
      <c r="S120" s="39"/>
      <c r="T120" s="103">
        <f>+T95/T16</f>
        <v>2.7224377968395729E-2</v>
      </c>
      <c r="U120" s="104"/>
      <c r="V120" s="105">
        <f>+V95/V16</f>
        <v>2.9167517646505631E-2</v>
      </c>
      <c r="W120" s="104"/>
      <c r="X120" s="105">
        <f>+X95/X16</f>
        <v>2.7561225366190531E-2</v>
      </c>
      <c r="Y120" s="106"/>
      <c r="Z120" s="105">
        <f>+Z95/Z16</f>
        <v>6.5851624206603399E-2</v>
      </c>
      <c r="AA120" s="104"/>
      <c r="AB120" s="105">
        <f>+AB95/AB16</f>
        <v>5.2812278468079801E-2</v>
      </c>
      <c r="AC120" s="104"/>
      <c r="AD120" s="105">
        <f>+AD95/AD16</f>
        <v>6.1066615583457259E-2</v>
      </c>
      <c r="AE120" s="106"/>
      <c r="AF120" s="163">
        <f>+AF95/AF16</f>
        <v>4.2656155644057128E-2</v>
      </c>
      <c r="AG120" s="164">
        <f>+AG95/AG16</f>
        <v>4.4484011295801117E-2</v>
      </c>
      <c r="AH120" s="165">
        <f>+AH95/AH16</f>
        <v>4.3137542800428433E-2</v>
      </c>
      <c r="AI120" s="41"/>
      <c r="AJ120" s="103">
        <v>8.7192767941002142E-2</v>
      </c>
      <c r="AK120" s="104"/>
      <c r="AL120" s="105">
        <v>7.4467149194492543E-2</v>
      </c>
      <c r="AM120" s="104"/>
      <c r="AN120" s="105">
        <v>8.4335267201424383E-2</v>
      </c>
      <c r="AO120" s="106"/>
      <c r="AP120" s="105">
        <f>+AP95/AP16</f>
        <v>8.4924764787403031E-2</v>
      </c>
      <c r="AQ120" s="104"/>
      <c r="AR120" s="105">
        <f>+AR95/AR16</f>
        <v>7.6773755356184831E-2</v>
      </c>
      <c r="AS120" s="104"/>
      <c r="AT120" s="105">
        <f>+AT95/AT16</f>
        <v>7.9885503072273059E-2</v>
      </c>
      <c r="AU120" s="106"/>
      <c r="AV120" s="163">
        <f>+AV95/AV16</f>
        <v>8.6609196565125141E-2</v>
      </c>
      <c r="AW120" s="164">
        <f>+AW95/AW16</f>
        <v>7.5988538891168675E-2</v>
      </c>
      <c r="AX120" s="165">
        <f>+AX95/AX16</f>
        <v>8.2497288454678505E-2</v>
      </c>
      <c r="AY120" s="41"/>
      <c r="AZ120" s="103">
        <f>+AZ95/AZ16</f>
        <v>5.8070870797354207E-2</v>
      </c>
      <c r="BA120" s="104"/>
      <c r="BB120" s="105">
        <f>+BB95/BB16</f>
        <v>5.6622681386563047E-2</v>
      </c>
      <c r="BC120" s="104"/>
      <c r="BD120" s="105">
        <f>+BD95/BD16</f>
        <v>5.7835080012542624E-2</v>
      </c>
      <c r="BE120" s="106"/>
      <c r="BF120" s="105">
        <f>+BF95/BF16</f>
        <v>5.9960206638036924E-2</v>
      </c>
      <c r="BG120" s="104"/>
      <c r="BH120" s="105">
        <f>+BH95/BH16</f>
        <v>5.9754730038554207E-2</v>
      </c>
      <c r="BI120" s="104"/>
      <c r="BJ120" s="105">
        <f>+BJ95/BJ16</f>
        <v>5.9870026321446015E-2</v>
      </c>
      <c r="BK120" s="106"/>
      <c r="BL120" s="163">
        <f>+BL95/BL16</f>
        <v>5.8880367119286028E-2</v>
      </c>
      <c r="BM120" s="164">
        <f>+BM95/BM16</f>
        <v>5.8974620814582546E-2</v>
      </c>
      <c r="BN120" s="165">
        <f>+BN95/BN16</f>
        <v>5.890945093812501E-2</v>
      </c>
      <c r="BO120" s="41"/>
      <c r="BP120" s="260">
        <f>+BP95/BP16</f>
        <v>3.8539978957243315E-2</v>
      </c>
      <c r="BQ120" s="104"/>
      <c r="BR120" s="105">
        <f>+BR95/BR16</f>
        <v>3.4054001858204161E-2</v>
      </c>
      <c r="BS120" s="104"/>
      <c r="BT120" s="105">
        <f>+BT95/BT16</f>
        <v>3.8025575263646354E-2</v>
      </c>
      <c r="BU120" s="106"/>
      <c r="BV120" s="105">
        <f>+BV95/BV16</f>
        <v>4.8320408932454047E-2</v>
      </c>
      <c r="BW120" s="104"/>
      <c r="BX120" s="105">
        <f>+BX95/BX16</f>
        <v>3.9749202326386207E-2</v>
      </c>
      <c r="BY120" s="104"/>
      <c r="BZ120" s="105">
        <f>+BZ95/BZ16</f>
        <v>4.3146333591489908E-2</v>
      </c>
      <c r="CA120" s="106"/>
      <c r="CB120" s="163">
        <f>+CB95/CB16</f>
        <v>4.1104270232681643E-2</v>
      </c>
      <c r="CC120" s="164">
        <f>+CC95/CC16</f>
        <v>3.864946724109336E-2</v>
      </c>
      <c r="CD120" s="165">
        <f>+CD95/CD16</f>
        <v>4.0291595924217424E-2</v>
      </c>
      <c r="CE120" s="41"/>
      <c r="CF120" s="43">
        <f>+CF95/CF16</f>
        <v>6.9792622027647716E-2</v>
      </c>
      <c r="CG120" s="104"/>
      <c r="CH120" s="105">
        <f>+CH95/CH16</f>
        <v>8.5386695787302125E-2</v>
      </c>
      <c r="CI120" s="104"/>
      <c r="CJ120" s="105">
        <f>+CJ95/CJ16</f>
        <v>7.2195288999978818E-2</v>
      </c>
      <c r="CK120" s="106"/>
      <c r="CL120" s="105">
        <f>+CL95/CL16</f>
        <v>8.2099071526354817E-2</v>
      </c>
      <c r="CM120" s="104"/>
      <c r="CN120" s="105">
        <f>+CN95/CN16</f>
        <v>0.10360429952082963</v>
      </c>
      <c r="CO120" s="104"/>
      <c r="CP120" s="105">
        <f>+CP95/CP16</f>
        <v>9.2464020825111987E-2</v>
      </c>
      <c r="CQ120" s="106"/>
      <c r="CR120" s="163">
        <f>+CR95/CR16</f>
        <v>7.4158587892059327E-2</v>
      </c>
      <c r="CS120" s="164">
        <f>+CS95/CS16</f>
        <v>9.882111727902157E-2</v>
      </c>
      <c r="CT120" s="165">
        <f>+CT95/CT16</f>
        <v>8.178428823311519E-2</v>
      </c>
      <c r="CU120" s="41"/>
      <c r="CV120" s="107">
        <f>+CV95/CV16</f>
        <v>4.9794785714558962E-2</v>
      </c>
      <c r="CW120" s="105"/>
      <c r="CX120" s="105">
        <f>+CX95/CX16</f>
        <v>5.6339067466004325E-2</v>
      </c>
      <c r="CY120" s="105"/>
      <c r="CZ120" s="105">
        <f>+CZ95/CZ16</f>
        <v>5.0902390252613207E-2</v>
      </c>
      <c r="DA120" s="106"/>
      <c r="DB120" s="108">
        <f>+DB95/DB16</f>
        <v>6.5146876805477261E-2</v>
      </c>
      <c r="DC120" s="104"/>
      <c r="DD120" s="104">
        <f>+DD95/DD16</f>
        <v>6.7533422622159736E-2</v>
      </c>
      <c r="DE120" s="104"/>
      <c r="DF120" s="104">
        <f>+DF95/DF16</f>
        <v>6.630709265434219E-2</v>
      </c>
      <c r="DG120" s="106"/>
      <c r="DH120" s="181"/>
      <c r="DI120" s="189" t="s">
        <v>94</v>
      </c>
      <c r="DJ120" s="213">
        <f>+DJ95/DJ16</f>
        <v>5.0902390252613207E-2</v>
      </c>
      <c r="DK120" s="201">
        <f>+DK95/DK16</f>
        <v>6.630709265434219E-2</v>
      </c>
      <c r="DL120" s="214">
        <f>+DL95/DL16</f>
        <v>5.8253720721757676E-2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f>+D73/D16</f>
        <v>2.359495423213178E-2</v>
      </c>
      <c r="E122" s="44"/>
      <c r="F122" s="105">
        <f>+F73/F16</f>
        <v>0</v>
      </c>
      <c r="G122" s="44"/>
      <c r="H122" s="105">
        <f>+H73/H16</f>
        <v>1.9217264184099133E-2</v>
      </c>
      <c r="I122" s="45"/>
      <c r="J122" s="105">
        <f>+J73/J16</f>
        <v>1.7173908711802962E-2</v>
      </c>
      <c r="K122" s="44"/>
      <c r="L122" s="105">
        <f>+L73/L16</f>
        <v>0</v>
      </c>
      <c r="M122" s="44"/>
      <c r="N122" s="105">
        <f>+N73/N16</f>
        <v>6.7005788190748761E-3</v>
      </c>
      <c r="O122" s="45"/>
      <c r="P122" s="163">
        <f>+P73/P16</f>
        <v>2.148548670917182E-2</v>
      </c>
      <c r="Q122" s="164">
        <f>+Q73/Q16</f>
        <v>0</v>
      </c>
      <c r="R122" s="165">
        <f>+R73/R16</f>
        <v>1.2892882340912779E-2</v>
      </c>
      <c r="S122" s="39"/>
      <c r="T122" s="103">
        <f>+T73/T16</f>
        <v>2.6216263722668675E-2</v>
      </c>
      <c r="U122" s="44"/>
      <c r="V122" s="105">
        <f>+V73/V16</f>
        <v>3.3162502804137767E-2</v>
      </c>
      <c r="W122" s="44"/>
      <c r="X122" s="105">
        <f>+X73/X16</f>
        <v>2.742040904758395E-2</v>
      </c>
      <c r="Y122" s="45"/>
      <c r="Z122" s="105">
        <f>+Z73/Z16</f>
        <v>2.5011035913679112E-2</v>
      </c>
      <c r="AA122" s="44"/>
      <c r="AB122" s="105">
        <f>+AB73/AB16</f>
        <v>1.888189425943497E-2</v>
      </c>
      <c r="AC122" s="44"/>
      <c r="AD122" s="105">
        <f>+AD73/AD16</f>
        <v>2.2761843641600964E-2</v>
      </c>
      <c r="AE122" s="45"/>
      <c r="AF122" s="163">
        <f>+AF73/AF16</f>
        <v>2.5734769197220085E-2</v>
      </c>
      <c r="AG122" s="164">
        <f>+AG73/AG16</f>
        <v>2.3911876344704919E-2</v>
      </c>
      <c r="AH122" s="165">
        <f>+AH73/AH16</f>
        <v>2.5254689052048557E-2</v>
      </c>
      <c r="AI122" s="41"/>
      <c r="AJ122" s="103">
        <v>2.5296460013857932E-2</v>
      </c>
      <c r="AK122" s="44"/>
      <c r="AL122" s="105">
        <v>2.3380255052564924E-2</v>
      </c>
      <c r="AM122" s="44"/>
      <c r="AN122" s="105">
        <v>2.4866181753668875E-2</v>
      </c>
      <c r="AO122" s="45"/>
      <c r="AP122" s="105">
        <f>+AP73/AP16</f>
        <v>1.1105893269106775E-2</v>
      </c>
      <c r="AQ122" s="44"/>
      <c r="AR122" s="105">
        <f>+AR73/AR16</f>
        <v>1.0841840338542198E-2</v>
      </c>
      <c r="AS122" s="44"/>
      <c r="AT122" s="105">
        <f>+AT73/AT16</f>
        <v>1.0942645779947255E-2</v>
      </c>
      <c r="AU122" s="45"/>
      <c r="AV122" s="163">
        <f>+AV73/AV16</f>
        <v>2.1645138565487238E-2</v>
      </c>
      <c r="AW122" s="164">
        <f>+AW73/AW16</f>
        <v>1.5110176148166574E-2</v>
      </c>
      <c r="AX122" s="165">
        <f>+AX73/AX16</f>
        <v>1.9115053726095687E-2</v>
      </c>
      <c r="AY122" s="41"/>
      <c r="AZ122" s="103">
        <f>+AZ73/AZ16</f>
        <v>2.3704183071740249E-2</v>
      </c>
      <c r="BA122" s="44"/>
      <c r="BB122" s="105">
        <f>+BB73/BB16</f>
        <v>2.3704183071740274E-2</v>
      </c>
      <c r="BC122" s="44"/>
      <c r="BD122" s="105">
        <f>+BD73/BD16</f>
        <v>2.3704183071740253E-2</v>
      </c>
      <c r="BE122" s="45"/>
      <c r="BF122" s="105">
        <f>+BF73/BF16</f>
        <v>1.5715029929175933E-2</v>
      </c>
      <c r="BG122" s="44"/>
      <c r="BH122" s="105">
        <f>+BH73/BH16</f>
        <v>1.5715029929176103E-2</v>
      </c>
      <c r="BI122" s="44"/>
      <c r="BJ122" s="105">
        <f>+BJ73/BJ16</f>
        <v>1.5715029929176002E-2</v>
      </c>
      <c r="BK122" s="45"/>
      <c r="BL122" s="163">
        <f>+BL73/BL16</f>
        <v>2.0281186511256401E-2</v>
      </c>
      <c r="BM122" s="164">
        <f>+BM73/BM16</f>
        <v>1.7704913468907919E-2</v>
      </c>
      <c r="BN122" s="165">
        <f>+BN73/BN16</f>
        <v>1.948622713902496E-2</v>
      </c>
      <c r="BO122" s="41"/>
      <c r="BP122" s="260">
        <f>+BP73/BP16</f>
        <v>4.2574609128295159E-2</v>
      </c>
      <c r="BQ122" s="44"/>
      <c r="BR122" s="105">
        <f>+BR73/BR16</f>
        <v>4.0788491461721643E-2</v>
      </c>
      <c r="BS122" s="44"/>
      <c r="BT122" s="105">
        <f>+BT73/BT16</f>
        <v>4.2369796329522515E-2</v>
      </c>
      <c r="BU122" s="45"/>
      <c r="BV122" s="105">
        <f>+BV73/BV16</f>
        <v>1.5256841505711846E-2</v>
      </c>
      <c r="BW122" s="44"/>
      <c r="BX122" s="105">
        <f>+BX73/BX16</f>
        <v>1.2005506414606796E-2</v>
      </c>
      <c r="BY122" s="44"/>
      <c r="BZ122" s="105">
        <f>+BZ73/BZ16</f>
        <v>1.3294147862533448E-2</v>
      </c>
      <c r="CA122" s="45"/>
      <c r="CB122" s="163">
        <f>+CB73/CB16</f>
        <v>3.541227440920907E-2</v>
      </c>
      <c r="CC122" s="164">
        <f>+CC73/CC16</f>
        <v>1.7563459763679293E-2</v>
      </c>
      <c r="CD122" s="165">
        <f>+CD73/CD16</f>
        <v>2.9503338682527018E-2</v>
      </c>
      <c r="CE122" s="41"/>
      <c r="CF122" s="43">
        <f>+CF73/CF16</f>
        <v>2.0307419101098106E-2</v>
      </c>
      <c r="CG122" s="44"/>
      <c r="CH122" s="105">
        <f>+CH73/CH16</f>
        <v>2.53916735954627E-2</v>
      </c>
      <c r="CI122" s="44"/>
      <c r="CJ122" s="105">
        <f>+CJ73/CJ16</f>
        <v>2.10907788915424E-2</v>
      </c>
      <c r="CK122" s="45"/>
      <c r="CL122" s="105">
        <f>+CL73/CL16</f>
        <v>2.0700218213943161E-2</v>
      </c>
      <c r="CM122" s="44"/>
      <c r="CN122" s="105">
        <f>+CN73/CN16</f>
        <v>3.0057931920655499E-2</v>
      </c>
      <c r="CO122" s="44"/>
      <c r="CP122" s="105">
        <f>+CP73/CP16</f>
        <v>2.5210387933942317E-2</v>
      </c>
      <c r="CQ122" s="45"/>
      <c r="CR122" s="163">
        <f>+CR73/CR16</f>
        <v>2.0446772658631727E-2</v>
      </c>
      <c r="CS122" s="164">
        <f>+CS73/CS16</f>
        <v>2.883276727862991E-2</v>
      </c>
      <c r="CT122" s="165">
        <f>+CT73/CT16</f>
        <v>2.3039737923079385E-2</v>
      </c>
      <c r="CU122" s="41"/>
      <c r="CV122" s="107">
        <f>+CV73/CV16</f>
        <v>2.6159158137011383E-2</v>
      </c>
      <c r="CW122" s="105"/>
      <c r="CX122" s="105">
        <f>+CX73/CX16</f>
        <v>2.3967273436358915E-2</v>
      </c>
      <c r="CY122" s="105"/>
      <c r="CZ122" s="105">
        <f>+CZ73/CZ16</f>
        <v>2.5788186725091627E-2</v>
      </c>
      <c r="DA122" s="94"/>
      <c r="DB122" s="108">
        <f>+DB73/DB16</f>
        <v>1.9647496704486761E-2</v>
      </c>
      <c r="DC122" s="104"/>
      <c r="DD122" s="104">
        <f>+DD73/DD16</f>
        <v>1.4423603550528916E-2</v>
      </c>
      <c r="DE122" s="104"/>
      <c r="DF122" s="104">
        <f>+DF73/DF16</f>
        <v>1.7107908489740434E-2</v>
      </c>
      <c r="DG122" s="94"/>
      <c r="DH122" s="179"/>
      <c r="DI122" s="189" t="s">
        <v>99</v>
      </c>
      <c r="DJ122" s="213">
        <f>+DJ73/DJ16</f>
        <v>2.5788186725091627E-2</v>
      </c>
      <c r="DK122" s="201">
        <f>+DK73/DK16</f>
        <v>1.7107908489740434E-2</v>
      </c>
      <c r="DL122" s="214">
        <f>+DL73/DL16</f>
        <v>2.1645841601629408E-2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>
        <f>+D120+D122</f>
        <v>6.8836899233983395E-2</v>
      </c>
      <c r="E124" s="257"/>
      <c r="F124" s="257">
        <f>+F120+F122</f>
        <v>7.1722136000893374E-2</v>
      </c>
      <c r="G124" s="257"/>
      <c r="H124" s="257">
        <f>+H120+H122</f>
        <v>6.9372211663770555E-2</v>
      </c>
      <c r="I124" s="257"/>
      <c r="J124" s="257">
        <f>+J120+J122</f>
        <v>6.727916504037397E-2</v>
      </c>
      <c r="K124" s="257"/>
      <c r="L124" s="257">
        <f>+L120+L122</f>
        <v>7.0786066922077687E-2</v>
      </c>
      <c r="M124" s="257"/>
      <c r="N124" s="257">
        <f>+N120+N122</f>
        <v>6.9417812736997014E-2</v>
      </c>
      <c r="O124" s="257"/>
      <c r="P124" s="257">
        <f>+P96/P16</f>
        <v>6.8325146174388965E-2</v>
      </c>
      <c r="Q124" s="257">
        <f>+Q96/Q16</f>
        <v>7.1000907864960508E-2</v>
      </c>
      <c r="R124" s="257">
        <f>+R96/R16</f>
        <v>6.9395252795758186E-2</v>
      </c>
      <c r="S124" s="257"/>
      <c r="T124" s="257">
        <f>+T120+T122</f>
        <v>5.3440641691064404E-2</v>
      </c>
      <c r="U124" s="257"/>
      <c r="V124" s="257">
        <f>+V120+V122</f>
        <v>6.2330020450643397E-2</v>
      </c>
      <c r="W124" s="257"/>
      <c r="X124" s="257">
        <f>+X120+X122</f>
        <v>5.4981634413774481E-2</v>
      </c>
      <c r="Y124" s="257"/>
      <c r="Z124" s="257">
        <f>+Z120+Z122</f>
        <v>9.0862660120282518E-2</v>
      </c>
      <c r="AA124" s="257"/>
      <c r="AB124" s="257">
        <f>+AB120+AB122</f>
        <v>7.1694172727514771E-2</v>
      </c>
      <c r="AC124" s="257"/>
      <c r="AD124" s="257">
        <f>+AD120+AD122</f>
        <v>8.3828459225058216E-2</v>
      </c>
      <c r="AE124" s="257"/>
      <c r="AF124" s="257">
        <f>+AF96/AF16</f>
        <v>6.839092484127722E-2</v>
      </c>
      <c r="AG124" s="257">
        <f>+AG96/AG16</f>
        <v>6.839588764050604E-2</v>
      </c>
      <c r="AH124" s="257">
        <f>+AH96/AH16</f>
        <v>6.839223185247699E-2</v>
      </c>
      <c r="AI124" s="258"/>
      <c r="AJ124" s="257">
        <v>0.11248922795486008</v>
      </c>
      <c r="AK124" s="257"/>
      <c r="AL124" s="257">
        <v>9.7847404247057471E-2</v>
      </c>
      <c r="AM124" s="257"/>
      <c r="AN124" s="257">
        <v>0.10920144895509327</v>
      </c>
      <c r="AO124" s="257"/>
      <c r="AP124" s="257">
        <f>+AP120+AP122</f>
        <v>9.6030658056509802E-2</v>
      </c>
      <c r="AQ124" s="257"/>
      <c r="AR124" s="257">
        <f>+AR120+AR122</f>
        <v>8.761559569472703E-2</v>
      </c>
      <c r="AS124" s="257"/>
      <c r="AT124" s="257">
        <f>+AT120+AT122</f>
        <v>9.082814885222032E-2</v>
      </c>
      <c r="AU124" s="257"/>
      <c r="AV124" s="257">
        <f>+AV96/AV16</f>
        <v>0.10825433513061238</v>
      </c>
      <c r="AW124" s="257">
        <f>+AW96/AW16</f>
        <v>9.1098715039335254E-2</v>
      </c>
      <c r="AX124" s="257">
        <f>+AX96/AX16</f>
        <v>0.1016123421807742</v>
      </c>
      <c r="AY124" s="257"/>
      <c r="AZ124" s="257">
        <f>+AZ120+AZ122</f>
        <v>8.177505386909445E-2</v>
      </c>
      <c r="BA124" s="257"/>
      <c r="BB124" s="257">
        <f>+BB120+BB122</f>
        <v>8.0326864458303324E-2</v>
      </c>
      <c r="BC124" s="257"/>
      <c r="BD124" s="257">
        <f>+BD120+BD122</f>
        <v>8.1539263084282873E-2</v>
      </c>
      <c r="BE124" s="257"/>
      <c r="BF124" s="257">
        <f>+BF120+BF122</f>
        <v>7.5675236567212853E-2</v>
      </c>
      <c r="BG124" s="257"/>
      <c r="BH124" s="257">
        <f>+BH120+BH122</f>
        <v>7.546975996773031E-2</v>
      </c>
      <c r="BI124" s="257"/>
      <c r="BJ124" s="257">
        <f>+BJ120+BJ122</f>
        <v>7.5585056250622021E-2</v>
      </c>
      <c r="BK124" s="257"/>
      <c r="BL124" s="257">
        <f>+BL96/BL16</f>
        <v>7.9161553630542419E-2</v>
      </c>
      <c r="BM124" s="257">
        <f>+BM96/BM16</f>
        <v>7.6679534283490461E-2</v>
      </c>
      <c r="BN124" s="257">
        <f>+BN96/BN16</f>
        <v>7.8395678077149977E-2</v>
      </c>
      <c r="BO124" s="257"/>
      <c r="BP124" s="257">
        <f>+BP120+BP122</f>
        <v>8.111458808553848E-2</v>
      </c>
      <c r="BQ124" s="257"/>
      <c r="BR124" s="257">
        <f>+BR120+BR122</f>
        <v>7.4842493319925804E-2</v>
      </c>
      <c r="BS124" s="257"/>
      <c r="BT124" s="257">
        <f>+BT120+BT122</f>
        <v>8.0395371593168868E-2</v>
      </c>
      <c r="BU124" s="257"/>
      <c r="BV124" s="257">
        <f>+BV120+BV122</f>
        <v>6.3577250438165894E-2</v>
      </c>
      <c r="BW124" s="257"/>
      <c r="BX124" s="257">
        <f>+BX120+BX122</f>
        <v>5.1754708740993E-2</v>
      </c>
      <c r="BY124" s="257"/>
      <c r="BZ124" s="257">
        <f>+BZ120+BZ122</f>
        <v>5.6440481454023354E-2</v>
      </c>
      <c r="CA124" s="257"/>
      <c r="CB124" s="257">
        <f>+CB96/CB16</f>
        <v>7.6516544641890713E-2</v>
      </c>
      <c r="CC124" s="257">
        <f>+CC96/CC16</f>
        <v>5.6212927004772657E-2</v>
      </c>
      <c r="CD124" s="257">
        <f>+CD96/CD16</f>
        <v>6.9794934606744449E-2</v>
      </c>
      <c r="CE124" s="257"/>
      <c r="CF124" s="257">
        <f>+CF120+CF122</f>
        <v>9.0100041128745825E-2</v>
      </c>
      <c r="CG124" s="257"/>
      <c r="CH124" s="257">
        <f>+CH120+CH122</f>
        <v>0.11077836938276482</v>
      </c>
      <c r="CI124" s="257"/>
      <c r="CJ124" s="257">
        <f>+CJ120+CJ122</f>
        <v>9.3286067891521218E-2</v>
      </c>
      <c r="CK124" s="257"/>
      <c r="CL124" s="257">
        <f>+CL120+CL122</f>
        <v>0.10279928974029798</v>
      </c>
      <c r="CM124" s="257"/>
      <c r="CN124" s="257">
        <f>+CN120+CN122</f>
        <v>0.13366223144148512</v>
      </c>
      <c r="CO124" s="257"/>
      <c r="CP124" s="257">
        <f>+CP120+CP122</f>
        <v>0.1176744087590543</v>
      </c>
      <c r="CQ124" s="257"/>
      <c r="CR124" s="257">
        <f>+CR96/CR16</f>
        <v>9.4605360550691062E-2</v>
      </c>
      <c r="CS124" s="257">
        <f>+CS96/CS16</f>
        <v>0.1276538845576515</v>
      </c>
      <c r="CT124" s="257">
        <f>+CT96/CT16</f>
        <v>0.10482402615619459</v>
      </c>
      <c r="CU124" s="257"/>
      <c r="CV124" s="257">
        <f>+CV120+CV122</f>
        <v>7.5953943851570338E-2</v>
      </c>
      <c r="CW124" s="257"/>
      <c r="CX124" s="257">
        <f>+CX120+CX122</f>
        <v>8.0306340902363244E-2</v>
      </c>
      <c r="CY124" s="257"/>
      <c r="CZ124" s="257">
        <f>+CZ120+CZ122</f>
        <v>7.669057697770483E-2</v>
      </c>
      <c r="DA124" s="257"/>
      <c r="DB124" s="257">
        <f>+DB120+DB122</f>
        <v>8.4794373509964022E-2</v>
      </c>
      <c r="DC124" s="257"/>
      <c r="DD124" s="257">
        <f>+DD120+DD122</f>
        <v>8.1957026172688657E-2</v>
      </c>
      <c r="DE124" s="257"/>
      <c r="DF124" s="257">
        <f>+DF120+DF122</f>
        <v>8.3415001144082623E-2</v>
      </c>
      <c r="DG124" s="259"/>
      <c r="DI124" s="285"/>
      <c r="DJ124" s="264"/>
      <c r="DK124" s="264"/>
      <c r="DL124" s="286"/>
    </row>
    <row r="125" spans="1:117" x14ac:dyDescent="0.25">
      <c r="AI125" s="20"/>
      <c r="DI125" s="194" t="s">
        <v>95</v>
      </c>
      <c r="DJ125" s="198">
        <f>+DJ102</f>
        <v>128527786.02013016</v>
      </c>
      <c r="DK125" s="198">
        <f>+DK102</f>
        <v>86128004.667117834</v>
      </c>
      <c r="DL125" s="199">
        <f>+DL102</f>
        <v>214655790.68724775</v>
      </c>
    </row>
    <row r="126" spans="1:117" ht="15.75" customHeight="1" x14ac:dyDescent="0.3">
      <c r="DI126" s="187" t="s">
        <v>125</v>
      </c>
      <c r="DJ126" s="202">
        <f>+H114</f>
        <v>13484008.23999998</v>
      </c>
      <c r="DK126" s="202">
        <f>+N114</f>
        <v>13688900.589999944</v>
      </c>
      <c r="DL126" s="203">
        <f>+DJ126+DK126</f>
        <v>27172908.829999924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62827996.034769937</v>
      </c>
      <c r="DK127" s="202">
        <f>+AD114</f>
        <v>33935837.960789554</v>
      </c>
      <c r="DL127" s="203">
        <f t="shared" ref="DL127:DL131" si="246">+DJ127+DK127</f>
        <v>96763833.995559484</v>
      </c>
    </row>
    <row r="128" spans="1:117" ht="15.75" customHeight="1" x14ac:dyDescent="0.3">
      <c r="DI128" s="187" t="s">
        <v>222</v>
      </c>
      <c r="DJ128" s="202">
        <f>+AN114</f>
        <v>13773544.185040265</v>
      </c>
      <c r="DK128" s="202">
        <f>+AT114</f>
        <v>8568893.1070430018</v>
      </c>
      <c r="DL128" s="203">
        <f t="shared" si="246"/>
        <v>22342437.292083267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18102630.564719468</v>
      </c>
      <c r="DK129" s="202">
        <f>+BJ114</f>
        <v>13778559.291148573</v>
      </c>
      <c r="DL129" s="203">
        <f t="shared" si="246"/>
        <v>31881189.855868042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9348375.6134009361</v>
      </c>
      <c r="DK130" s="202">
        <f>+BZ114</f>
        <v>13015148.636598963</v>
      </c>
      <c r="DL130" s="203">
        <f t="shared" si="246"/>
        <v>22363524.249999899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10991231.382199585</v>
      </c>
      <c r="DK131" s="202">
        <f>+CP114</f>
        <v>3140665.0815378577</v>
      </c>
      <c r="DL131" s="203">
        <f t="shared" si="246"/>
        <v>14131896.463737443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0"/>
      <c r="DJ132" s="261"/>
      <c r="DK132" s="261"/>
      <c r="DL132" s="262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5" t="s">
        <v>97</v>
      </c>
      <c r="DJ133" s="200">
        <f>+DJ125/DJ16</f>
        <v>7.9012694192498734E-2</v>
      </c>
      <c r="DK133" s="200">
        <f>+DK125/DK16</f>
        <v>5.800374580195105E-2</v>
      </c>
      <c r="DL133" s="215">
        <f>+DL125/DL16</f>
        <v>6.8986942418755706E-2</v>
      </c>
    </row>
    <row r="134" spans="21:116" ht="16.5" customHeight="1" x14ac:dyDescent="0.3">
      <c r="DI134" s="187" t="s">
        <v>125</v>
      </c>
      <c r="DJ134" s="228">
        <f>+H116</f>
        <v>5.3146266212783524E-2</v>
      </c>
      <c r="DK134" s="228">
        <f>+N116</f>
        <v>5.2827063640738393E-2</v>
      </c>
      <c r="DL134" s="229">
        <f>+R116</f>
        <v>5.2984980785206824E-2</v>
      </c>
    </row>
    <row r="135" spans="21:116" ht="16.5" customHeight="1" x14ac:dyDescent="0.3">
      <c r="DI135" s="187" t="s">
        <v>131</v>
      </c>
      <c r="DJ135" s="228">
        <f>+X116</f>
        <v>0.13171997549648118</v>
      </c>
      <c r="DK135" s="228">
        <f>+AD116</f>
        <v>8.1893616821263004E-2</v>
      </c>
      <c r="DL135" s="229">
        <f>+AH116</f>
        <v>0.1085562047036423</v>
      </c>
    </row>
    <row r="136" spans="21:116" ht="16.5" customHeight="1" x14ac:dyDescent="0.3">
      <c r="DI136" s="187" t="s">
        <v>222</v>
      </c>
      <c r="DJ136" s="228">
        <f>+AN116</f>
        <v>8.002792581505673E-2</v>
      </c>
      <c r="DK136" s="228">
        <f>+AT116</f>
        <v>7.0748556178487729E-2</v>
      </c>
      <c r="DL136" s="229">
        <f>+AX116</f>
        <v>7.6195074526719864E-2</v>
      </c>
    </row>
    <row r="137" spans="21:116" ht="16.5" customHeight="1" x14ac:dyDescent="0.3">
      <c r="DI137" s="187" t="s">
        <v>165</v>
      </c>
      <c r="DJ137" s="228">
        <f>+BD116</f>
        <v>6.8081218380438985E-2</v>
      </c>
      <c r="DK137" s="228">
        <f>+BJ116</f>
        <v>4.6330463598037205E-2</v>
      </c>
      <c r="DL137" s="229">
        <f>+BN116</f>
        <v>5.6597682699206495E-2</v>
      </c>
    </row>
    <row r="138" spans="21:116" ht="16.5" customHeight="1" x14ac:dyDescent="0.3">
      <c r="DI138" s="187" t="s">
        <v>167</v>
      </c>
      <c r="DJ138" s="228">
        <f>+BT116</f>
        <v>5.3008477904773935E-2</v>
      </c>
      <c r="DK138" s="228">
        <f>+BZ116</f>
        <v>9.2973815180443495E-2</v>
      </c>
      <c r="DL138" s="229">
        <f>+CD116</f>
        <v>7.069380382240914E-2</v>
      </c>
    </row>
    <row r="139" spans="21:116" ht="16.5" customHeight="1" x14ac:dyDescent="0.3">
      <c r="DI139" s="187" t="s">
        <v>166</v>
      </c>
      <c r="DJ139" s="228">
        <f>+CJ116</f>
        <v>3.9029560990526575E-2</v>
      </c>
      <c r="DK139" s="228">
        <f>+CP116</f>
        <v>1.2420984976162015E-2</v>
      </c>
      <c r="DL139" s="229">
        <f>+CT116</f>
        <v>2.6441224571757242E-2</v>
      </c>
    </row>
    <row r="140" spans="21:116" ht="4.8" customHeight="1" x14ac:dyDescent="0.3">
      <c r="DI140" s="170"/>
      <c r="DJ140" s="261"/>
      <c r="DK140" s="261"/>
      <c r="DL140" s="262"/>
    </row>
    <row r="141" spans="21:116" x14ac:dyDescent="0.25">
      <c r="DI141" s="195" t="s">
        <v>168</v>
      </c>
      <c r="DJ141" s="233">
        <f>+DJ63/DJ16</f>
        <v>0.84429672882979645</v>
      </c>
      <c r="DK141" s="233">
        <f t="shared" ref="DK141:DL141" si="247">+DK63/DK16</f>
        <v>0.85858125305396626</v>
      </c>
      <c r="DL141" s="234">
        <f t="shared" si="247"/>
        <v>0.85111349525785718</v>
      </c>
    </row>
    <row r="142" spans="21:116" ht="15" customHeight="1" x14ac:dyDescent="0.3">
      <c r="DI142" s="187" t="s">
        <v>125</v>
      </c>
      <c r="DJ142" s="228">
        <f>+H118</f>
        <v>0.87748152212344599</v>
      </c>
      <c r="DK142" s="228">
        <f>+N118</f>
        <v>0.8777551236222646</v>
      </c>
      <c r="DL142" s="229">
        <f>+R118</f>
        <v>0.87761976641903494</v>
      </c>
    </row>
    <row r="143" spans="21:116" ht="15" customHeight="1" x14ac:dyDescent="0.3">
      <c r="DI143" s="187" t="s">
        <v>131</v>
      </c>
      <c r="DJ143" s="228">
        <f>+X118</f>
        <v>0.81329839008974447</v>
      </c>
      <c r="DK143" s="228">
        <f>+AD118</f>
        <v>0.83427792395367895</v>
      </c>
      <c r="DL143" s="229">
        <f>+AH118</f>
        <v>0.82305156344388064</v>
      </c>
    </row>
    <row r="144" spans="21:116" ht="15" customHeight="1" x14ac:dyDescent="0.3">
      <c r="DI144" s="187" t="s">
        <v>222</v>
      </c>
      <c r="DJ144" s="228">
        <f>+AN118</f>
        <v>0.81077062522984999</v>
      </c>
      <c r="DK144" s="228">
        <f>+AT118</f>
        <v>0.83842329496929191</v>
      </c>
      <c r="DL144" s="229">
        <f>+AX118</f>
        <v>0.82219258329250577</v>
      </c>
    </row>
    <row r="145" spans="113:116" ht="15" customHeight="1" x14ac:dyDescent="0.3">
      <c r="DI145" s="187" t="s">
        <v>165</v>
      </c>
      <c r="DJ145" s="228">
        <f>+BD118</f>
        <v>0.85037951853527827</v>
      </c>
      <c r="DK145" s="228">
        <f>+BJ118</f>
        <v>0.87808448015134055</v>
      </c>
      <c r="DL145" s="229">
        <f>+BN118</f>
        <v>0.86500663922364351</v>
      </c>
    </row>
    <row r="146" spans="113:116" ht="15" customHeight="1" x14ac:dyDescent="0.3">
      <c r="DI146" s="187" t="s">
        <v>167</v>
      </c>
      <c r="DJ146" s="228">
        <f>+BT118</f>
        <v>0.86659615050205718</v>
      </c>
      <c r="DK146" s="228">
        <f>+BZ118</f>
        <v>0.85058570336553307</v>
      </c>
      <c r="DL146" s="229">
        <f>+CD118</f>
        <v>0.85951126157084645</v>
      </c>
    </row>
    <row r="147" spans="113:116" ht="15" customHeight="1" x14ac:dyDescent="0.3">
      <c r="DI147" s="187" t="s">
        <v>166</v>
      </c>
      <c r="DJ147" s="228">
        <f>+CJ118</f>
        <v>0.86768437111795227</v>
      </c>
      <c r="DK147" s="228">
        <f>+CP118</f>
        <v>0.86990460626478361</v>
      </c>
      <c r="DL147" s="229">
        <f>+CT118</f>
        <v>0.8687347492720483</v>
      </c>
    </row>
    <row r="148" spans="113:116" ht="4.8" customHeight="1" x14ac:dyDescent="0.3">
      <c r="DI148" s="170"/>
      <c r="DJ148" s="261"/>
      <c r="DK148" s="261"/>
      <c r="DL148" s="262"/>
    </row>
    <row r="149" spans="113:116" x14ac:dyDescent="0.25">
      <c r="DI149" s="195" t="s">
        <v>94</v>
      </c>
      <c r="DJ149" s="233">
        <f>+DJ95/DJ16</f>
        <v>5.0902390252613207E-2</v>
      </c>
      <c r="DK149" s="233">
        <f t="shared" ref="DK149:DL149" si="248">+DK95/DK16</f>
        <v>6.630709265434219E-2</v>
      </c>
      <c r="DL149" s="234">
        <f t="shared" si="248"/>
        <v>5.8253720721757676E-2</v>
      </c>
    </row>
    <row r="150" spans="113:116" ht="15.75" customHeight="1" x14ac:dyDescent="0.3">
      <c r="DI150" s="187" t="s">
        <v>125</v>
      </c>
      <c r="DJ150" s="228">
        <f>+H120</f>
        <v>5.0154947479671426E-2</v>
      </c>
      <c r="DK150" s="228">
        <f>+N120</f>
        <v>6.2717233917922138E-2</v>
      </c>
      <c r="DL150" s="229">
        <f>+R120</f>
        <v>5.6502370454845408E-2</v>
      </c>
    </row>
    <row r="151" spans="113:116" ht="15.75" customHeight="1" x14ac:dyDescent="0.3">
      <c r="DI151" s="187" t="s">
        <v>131</v>
      </c>
      <c r="DJ151" s="228">
        <f>+X120</f>
        <v>2.7561225366190531E-2</v>
      </c>
      <c r="DK151" s="228">
        <f>+AD120</f>
        <v>6.1066615583457259E-2</v>
      </c>
      <c r="DL151" s="229">
        <f>+AH120</f>
        <v>4.3137542800428433E-2</v>
      </c>
    </row>
    <row r="152" spans="113:116" ht="15.75" customHeight="1" x14ac:dyDescent="0.3">
      <c r="DI152" s="187" t="s">
        <v>222</v>
      </c>
      <c r="DJ152" s="228">
        <f>+AN120</f>
        <v>8.4335267201424383E-2</v>
      </c>
      <c r="DK152" s="228">
        <f>+AT120</f>
        <v>7.9885503072273059E-2</v>
      </c>
      <c r="DL152" s="229">
        <f>+AX120</f>
        <v>8.2497288454678505E-2</v>
      </c>
    </row>
    <row r="153" spans="113:116" ht="15.75" customHeight="1" x14ac:dyDescent="0.3">
      <c r="DI153" s="187" t="s">
        <v>165</v>
      </c>
      <c r="DJ153" s="228">
        <f>+BD120</f>
        <v>5.7835080012542624E-2</v>
      </c>
      <c r="DK153" s="228">
        <f>+BJ120</f>
        <v>5.9870026321446015E-2</v>
      </c>
      <c r="DL153" s="229">
        <f>+BN120</f>
        <v>5.890945093812501E-2</v>
      </c>
    </row>
    <row r="154" spans="113:116" ht="15.75" customHeight="1" x14ac:dyDescent="0.3">
      <c r="DI154" s="187" t="s">
        <v>167</v>
      </c>
      <c r="DJ154" s="228">
        <f>+BT120</f>
        <v>3.8025575263646354E-2</v>
      </c>
      <c r="DK154" s="228">
        <f>+BZ120</f>
        <v>4.3146333591489908E-2</v>
      </c>
      <c r="DL154" s="229">
        <f>+CD120</f>
        <v>4.0291595924217424E-2</v>
      </c>
    </row>
    <row r="155" spans="113:116" ht="15.75" customHeight="1" x14ac:dyDescent="0.3">
      <c r="DI155" s="187" t="s">
        <v>166</v>
      </c>
      <c r="DJ155" s="228">
        <f>+CJ120</f>
        <v>7.2195288999978818E-2</v>
      </c>
      <c r="DK155" s="228">
        <f>+CP120</f>
        <v>9.2464020825111987E-2</v>
      </c>
      <c r="DL155" s="229">
        <f>+CT120</f>
        <v>8.178428823311519E-2</v>
      </c>
    </row>
    <row r="156" spans="113:116" ht="4.8" customHeight="1" x14ac:dyDescent="0.3">
      <c r="DI156" s="170"/>
      <c r="DJ156" s="261"/>
      <c r="DK156" s="261"/>
      <c r="DL156" s="262"/>
    </row>
    <row r="157" spans="113:116" x14ac:dyDescent="0.25">
      <c r="DI157" s="195" t="s">
        <v>169</v>
      </c>
      <c r="DJ157" s="233">
        <f>+DJ73/DJ16</f>
        <v>2.5788186725091627E-2</v>
      </c>
      <c r="DK157" s="233">
        <f>+DK73/DK16</f>
        <v>1.7107908489740434E-2</v>
      </c>
      <c r="DL157" s="234">
        <f>+DL73/DL16</f>
        <v>2.1645841601629408E-2</v>
      </c>
    </row>
    <row r="158" spans="113:116" ht="15.75" customHeight="1" x14ac:dyDescent="0.3">
      <c r="DI158" s="187" t="s">
        <v>125</v>
      </c>
      <c r="DJ158" s="228">
        <f>+H122</f>
        <v>1.9217264184099133E-2</v>
      </c>
      <c r="DK158" s="228">
        <f>+N122</f>
        <v>6.7005788190748761E-3</v>
      </c>
      <c r="DL158" s="229">
        <f>+R122</f>
        <v>1.2892882340912779E-2</v>
      </c>
    </row>
    <row r="159" spans="113:116" ht="15.75" customHeight="1" x14ac:dyDescent="0.3">
      <c r="DI159" s="187" t="s">
        <v>131</v>
      </c>
      <c r="DJ159" s="228">
        <f>+X122</f>
        <v>2.742040904758395E-2</v>
      </c>
      <c r="DK159" s="228">
        <f>+AD122</f>
        <v>2.2761843641600964E-2</v>
      </c>
      <c r="DL159" s="229">
        <f>+AH122</f>
        <v>2.5254689052048557E-2</v>
      </c>
    </row>
    <row r="160" spans="113:116" ht="15.75" customHeight="1" x14ac:dyDescent="0.3">
      <c r="DI160" s="187" t="s">
        <v>222</v>
      </c>
      <c r="DJ160" s="228">
        <f>+AN122</f>
        <v>2.4866181753668875E-2</v>
      </c>
      <c r="DK160" s="228">
        <f>+AT122</f>
        <v>1.0942645779947255E-2</v>
      </c>
      <c r="DL160" s="229">
        <f>+AX122</f>
        <v>1.9115053726095687E-2</v>
      </c>
    </row>
    <row r="161" spans="113:116" ht="15.75" customHeight="1" x14ac:dyDescent="0.3">
      <c r="DI161" s="187" t="s">
        <v>165</v>
      </c>
      <c r="DJ161" s="228">
        <f>+BD122</f>
        <v>2.3704183071740253E-2</v>
      </c>
      <c r="DK161" s="228">
        <f>+BJ122</f>
        <v>1.5715029929176002E-2</v>
      </c>
      <c r="DL161" s="229">
        <f>+BN122</f>
        <v>1.948622713902496E-2</v>
      </c>
    </row>
    <row r="162" spans="113:116" ht="15.75" customHeight="1" x14ac:dyDescent="0.3">
      <c r="DI162" s="187" t="s">
        <v>167</v>
      </c>
      <c r="DJ162" s="228">
        <f>+BT122</f>
        <v>4.2369796329522515E-2</v>
      </c>
      <c r="DK162" s="228">
        <f>+BZ122</f>
        <v>1.3294147862533448E-2</v>
      </c>
      <c r="DL162" s="229">
        <f>+CD122</f>
        <v>2.9503338682527018E-2</v>
      </c>
    </row>
    <row r="163" spans="113:116" ht="15.75" customHeight="1" thickBot="1" x14ac:dyDescent="0.35">
      <c r="DI163" s="216" t="s">
        <v>166</v>
      </c>
      <c r="DJ163" s="238">
        <f>+CJ122</f>
        <v>2.10907788915424E-2</v>
      </c>
      <c r="DK163" s="238">
        <f>+CP122</f>
        <v>2.5210387933942317E-2</v>
      </c>
      <c r="DL163" s="239">
        <f>+CT122</f>
        <v>2.3039737923079385E-2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224</v>
      </c>
      <c r="B1" s="219"/>
      <c r="C1" s="315" t="s">
        <v>171</v>
      </c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7"/>
    </row>
    <row r="2" spans="1:119" s="26" customFormat="1" ht="21.6" thickBot="1" x14ac:dyDescent="0.45">
      <c r="A2" s="29" t="s">
        <v>14</v>
      </c>
      <c r="B2" s="28"/>
      <c r="C2" s="31"/>
      <c r="D2" s="318" t="s">
        <v>151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20"/>
      <c r="S2" s="223"/>
      <c r="T2" s="321" t="s">
        <v>152</v>
      </c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224"/>
      <c r="AJ2" s="321" t="s">
        <v>153</v>
      </c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20"/>
      <c r="AY2" s="224"/>
      <c r="AZ2" s="321" t="s">
        <v>156</v>
      </c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20"/>
      <c r="BO2" s="224"/>
      <c r="BP2" s="321" t="s">
        <v>157</v>
      </c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20"/>
      <c r="CE2" s="224"/>
      <c r="CF2" s="321" t="s">
        <v>158</v>
      </c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22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196</v>
      </c>
      <c r="Q3" s="324"/>
      <c r="R3" s="325"/>
      <c r="S3" s="225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197</v>
      </c>
      <c r="AG3" s="324"/>
      <c r="AH3" s="325"/>
      <c r="AI3" s="226"/>
      <c r="AJ3" s="329" t="s">
        <v>133</v>
      </c>
      <c r="AK3" s="327"/>
      <c r="AL3" s="327"/>
      <c r="AM3" s="327"/>
      <c r="AN3" s="327"/>
      <c r="AO3" s="328"/>
      <c r="AP3" s="329" t="s">
        <v>134</v>
      </c>
      <c r="AQ3" s="327"/>
      <c r="AR3" s="327"/>
      <c r="AS3" s="327"/>
      <c r="AT3" s="327"/>
      <c r="AU3" s="328"/>
      <c r="AV3" s="323" t="s">
        <v>198</v>
      </c>
      <c r="AW3" s="324"/>
      <c r="AX3" s="325"/>
      <c r="AY3" s="226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199</v>
      </c>
      <c r="BM3" s="324"/>
      <c r="BN3" s="325"/>
      <c r="BO3" s="226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200</v>
      </c>
      <c r="CC3" s="324"/>
      <c r="CD3" s="325"/>
      <c r="CE3" s="226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201</v>
      </c>
      <c r="CS3" s="324"/>
      <c r="CT3" s="340"/>
      <c r="CU3" s="60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82"/>
      <c r="DI3" s="334" t="s">
        <v>143</v>
      </c>
      <c r="DJ3" s="335"/>
      <c r="DK3" s="335"/>
      <c r="DL3" s="336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37"/>
      <c r="DJ4" s="338"/>
      <c r="DK4" s="338"/>
      <c r="DL4" s="339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46"/>
      <c r="K8" s="44"/>
      <c r="L8" s="44"/>
      <c r="M8" s="44"/>
      <c r="N8" s="44"/>
      <c r="O8" s="45"/>
      <c r="P8" s="137">
        <f>+D8+J8</f>
        <v>0</v>
      </c>
      <c r="Q8" s="138">
        <f>+F8+L8</f>
        <v>0</v>
      </c>
      <c r="R8" s="139">
        <f>+P8+Q8</f>
        <v>0</v>
      </c>
      <c r="S8" s="39"/>
      <c r="T8" s="5"/>
      <c r="U8" s="5"/>
      <c r="V8" s="5"/>
      <c r="W8" s="5"/>
      <c r="X8" s="5"/>
      <c r="Y8" s="5"/>
      <c r="Z8" s="46"/>
      <c r="AA8" s="44"/>
      <c r="AB8" s="44"/>
      <c r="AC8" s="44"/>
      <c r="AD8" s="44"/>
      <c r="AE8" s="45"/>
      <c r="AF8" s="137">
        <f>+T8+Z8</f>
        <v>0</v>
      </c>
      <c r="AG8" s="138">
        <f>+V8+AB8</f>
        <v>0</v>
      </c>
      <c r="AH8" s="139">
        <f>+AF8+AG8</f>
        <v>0</v>
      </c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>
        <f>+AJ8+AP8</f>
        <v>0</v>
      </c>
      <c r="AW8" s="138">
        <f>+AL8+AR8</f>
        <v>0</v>
      </c>
      <c r="AX8" s="139">
        <f>+AV8+AW8</f>
        <v>0</v>
      </c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>
        <f>+AZ8+BF8</f>
        <v>0</v>
      </c>
      <c r="BM8" s="138">
        <f>+BB8+BH8</f>
        <v>0</v>
      </c>
      <c r="BN8" s="139">
        <f>+BL8+BM8</f>
        <v>0</v>
      </c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>
        <f>+BP8+BV8</f>
        <v>0</v>
      </c>
      <c r="CC8" s="138">
        <f>+BR8+BX8</f>
        <v>0</v>
      </c>
      <c r="CD8" s="139">
        <f>+CB8+CC8</f>
        <v>0</v>
      </c>
      <c r="CE8" s="41"/>
      <c r="CF8" s="43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>
        <f>+CF8+CL8</f>
        <v>0</v>
      </c>
      <c r="CS8" s="138">
        <f>+CH8+CN8</f>
        <v>0</v>
      </c>
      <c r="CT8" s="139">
        <f>+CR8+CS8</f>
        <v>0</v>
      </c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/>
      <c r="K9" s="44"/>
      <c r="L9" s="44"/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5"/>
      <c r="U9" s="5"/>
      <c r="V9" s="5"/>
      <c r="W9" s="5"/>
      <c r="X9" s="5"/>
      <c r="Y9" s="5"/>
      <c r="Z9" s="46"/>
      <c r="AA9" s="44"/>
      <c r="AB9" s="44"/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54"/>
      <c r="K10" s="52"/>
      <c r="L10" s="52"/>
      <c r="M10" s="52"/>
      <c r="N10" s="52"/>
      <c r="O10" s="53"/>
      <c r="P10" s="143">
        <f t="shared" si="2"/>
        <v>0</v>
      </c>
      <c r="Q10" s="144">
        <f t="shared" si="3"/>
        <v>0</v>
      </c>
      <c r="R10" s="145">
        <f t="shared" si="4"/>
        <v>0</v>
      </c>
      <c r="S10" s="39"/>
      <c r="T10" s="235"/>
      <c r="U10" s="235"/>
      <c r="V10" s="235"/>
      <c r="W10" s="235"/>
      <c r="X10" s="235"/>
      <c r="Y10" s="235"/>
      <c r="Z10" s="54"/>
      <c r="AA10" s="52"/>
      <c r="AB10" s="52"/>
      <c r="AC10" s="52"/>
      <c r="AD10" s="52"/>
      <c r="AE10" s="53"/>
      <c r="AF10" s="143">
        <f t="shared" si="5"/>
        <v>0</v>
      </c>
      <c r="AG10" s="144">
        <f t="shared" si="6"/>
        <v>0</v>
      </c>
      <c r="AH10" s="145">
        <f t="shared" si="7"/>
        <v>0</v>
      </c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>
        <f t="shared" si="8"/>
        <v>0</v>
      </c>
      <c r="AW10" s="144">
        <f t="shared" si="9"/>
        <v>0</v>
      </c>
      <c r="AX10" s="145">
        <f t="shared" si="10"/>
        <v>0</v>
      </c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>
        <f t="shared" si="11"/>
        <v>0</v>
      </c>
      <c r="BM10" s="144">
        <f t="shared" si="12"/>
        <v>0</v>
      </c>
      <c r="BN10" s="145">
        <f t="shared" si="13"/>
        <v>0</v>
      </c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>
        <f t="shared" si="14"/>
        <v>0</v>
      </c>
      <c r="CC10" s="144">
        <f t="shared" si="15"/>
        <v>0</v>
      </c>
      <c r="CD10" s="145">
        <f t="shared" si="16"/>
        <v>0</v>
      </c>
      <c r="CE10" s="41"/>
      <c r="CF10" s="51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>
        <f t="shared" si="17"/>
        <v>0</v>
      </c>
      <c r="CS10" s="144">
        <f t="shared" si="18"/>
        <v>0</v>
      </c>
      <c r="CT10" s="145">
        <f t="shared" si="19"/>
        <v>0</v>
      </c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0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46"/>
      <c r="K11" s="44"/>
      <c r="L11" s="44"/>
      <c r="M11" s="44"/>
      <c r="N11" s="44"/>
      <c r="O11" s="45"/>
      <c r="P11" s="137">
        <f t="shared" si="2"/>
        <v>0</v>
      </c>
      <c r="Q11" s="138">
        <f t="shared" si="3"/>
        <v>0</v>
      </c>
      <c r="R11" s="139">
        <f t="shared" si="4"/>
        <v>0</v>
      </c>
      <c r="S11" s="39"/>
      <c r="T11" s="5"/>
      <c r="U11" s="5"/>
      <c r="V11" s="5"/>
      <c r="W11" s="5"/>
      <c r="X11" s="5"/>
      <c r="Y11" s="5"/>
      <c r="Z11" s="46"/>
      <c r="AA11" s="44"/>
      <c r="AB11" s="44"/>
      <c r="AC11" s="44"/>
      <c r="AD11" s="44"/>
      <c r="AE11" s="45"/>
      <c r="AF11" s="137">
        <f t="shared" si="5"/>
        <v>0</v>
      </c>
      <c r="AG11" s="138">
        <f t="shared" si="6"/>
        <v>0</v>
      </c>
      <c r="AH11" s="139">
        <f t="shared" si="7"/>
        <v>0</v>
      </c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>
        <f t="shared" si="14"/>
        <v>0</v>
      </c>
      <c r="CC11" s="138">
        <f t="shared" si="15"/>
        <v>0</v>
      </c>
      <c r="CD11" s="139">
        <f t="shared" si="16"/>
        <v>0</v>
      </c>
      <c r="CE11" s="41"/>
      <c r="CF11" s="43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0"/>
        <v>0</v>
      </c>
      <c r="DA11" s="48"/>
      <c r="DB11" s="46">
        <f t="shared" ref="DB11:DB15" si="21">+J11+Z11+AP11+BF11+BV11+CL11</f>
        <v>0</v>
      </c>
      <c r="DC11" s="47"/>
      <c r="DD11" s="44">
        <f t="shared" ref="DD11:DD15" si="22">+L11+AB11+AR11+BH11+BX11+CN11</f>
        <v>0</v>
      </c>
      <c r="DE11" s="47"/>
      <c r="DF11" s="44">
        <f t="shared" ref="DF11:DF15" si="23">+DB11+DD11</f>
        <v>0</v>
      </c>
      <c r="DG11" s="48"/>
      <c r="DH11" s="174"/>
      <c r="DI11" s="187" t="s">
        <v>1</v>
      </c>
      <c r="DJ11" s="46">
        <f t="shared" ref="DJ11:DJ15" si="24">+CZ11</f>
        <v>0</v>
      </c>
      <c r="DK11" s="44">
        <f t="shared" ref="DK11:DK15" si="25">+DF11</f>
        <v>0</v>
      </c>
      <c r="DL11" s="45">
        <f t="shared" ref="DL11:DL15" si="26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46"/>
      <c r="K12" s="44"/>
      <c r="L12" s="44"/>
      <c r="M12" s="44"/>
      <c r="N12" s="44"/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5"/>
      <c r="U12" s="5"/>
      <c r="V12" s="5"/>
      <c r="W12" s="5"/>
      <c r="X12" s="5"/>
      <c r="Y12" s="5"/>
      <c r="Z12" s="46"/>
      <c r="AA12" s="44"/>
      <c r="AB12" s="44"/>
      <c r="AC12" s="44"/>
      <c r="AD12" s="44"/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46"/>
      <c r="K13" s="44"/>
      <c r="L13" s="44"/>
      <c r="M13" s="44"/>
      <c r="N13" s="44"/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5"/>
      <c r="U13" s="5"/>
      <c r="V13" s="5"/>
      <c r="W13" s="5"/>
      <c r="X13" s="5"/>
      <c r="Y13" s="5"/>
      <c r="Z13" s="46"/>
      <c r="AA13" s="44"/>
      <c r="AB13" s="44"/>
      <c r="AC13" s="44"/>
      <c r="AD13" s="44"/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46"/>
      <c r="K14" s="44"/>
      <c r="L14" s="44"/>
      <c r="M14" s="44"/>
      <c r="N14" s="44"/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5"/>
      <c r="U14" s="5"/>
      <c r="V14" s="5"/>
      <c r="W14" s="5"/>
      <c r="X14" s="5"/>
      <c r="Y14" s="5"/>
      <c r="Z14" s="46"/>
      <c r="AA14" s="44"/>
      <c r="AB14" s="44"/>
      <c r="AC14" s="44"/>
      <c r="AD14" s="44"/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>
        <f t="shared" si="8"/>
        <v>0</v>
      </c>
      <c r="AW14" s="138">
        <f t="shared" si="9"/>
        <v>0</v>
      </c>
      <c r="AX14" s="139">
        <f t="shared" si="10"/>
        <v>0</v>
      </c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>
        <f t="shared" si="14"/>
        <v>0</v>
      </c>
      <c r="CC14" s="138">
        <f t="shared" si="15"/>
        <v>0</v>
      </c>
      <c r="CD14" s="139">
        <f t="shared" si="16"/>
        <v>0</v>
      </c>
      <c r="CE14" s="41"/>
      <c r="CF14" s="43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0"/>
        <v>0</v>
      </c>
      <c r="DA14" s="48"/>
      <c r="DB14" s="46">
        <f t="shared" si="21"/>
        <v>0</v>
      </c>
      <c r="DC14" s="47"/>
      <c r="DD14" s="44">
        <f t="shared" si="22"/>
        <v>0</v>
      </c>
      <c r="DE14" s="47"/>
      <c r="DF14" s="44">
        <f t="shared" si="23"/>
        <v>0</v>
      </c>
      <c r="DG14" s="48"/>
      <c r="DH14" s="174"/>
      <c r="DI14" s="187" t="s">
        <v>4</v>
      </c>
      <c r="DJ14" s="46">
        <f t="shared" si="24"/>
        <v>0</v>
      </c>
      <c r="DK14" s="44">
        <f t="shared" si="25"/>
        <v>0</v>
      </c>
      <c r="DL14" s="45">
        <f t="shared" si="26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46"/>
      <c r="K15" s="44"/>
      <c r="L15" s="44"/>
      <c r="M15" s="44"/>
      <c r="N15" s="44"/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5"/>
      <c r="U15" s="5"/>
      <c r="V15" s="5"/>
      <c r="W15" s="5"/>
      <c r="X15" s="5"/>
      <c r="Y15" s="5"/>
      <c r="Z15" s="46"/>
      <c r="AA15" s="44"/>
      <c r="AB15" s="44"/>
      <c r="AC15" s="44"/>
      <c r="AD15" s="44"/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54"/>
      <c r="K16" s="55"/>
      <c r="L16" s="52"/>
      <c r="M16" s="55"/>
      <c r="N16" s="52"/>
      <c r="O16" s="56"/>
      <c r="P16" s="143">
        <f t="shared" si="2"/>
        <v>0</v>
      </c>
      <c r="Q16" s="144">
        <f t="shared" si="3"/>
        <v>0</v>
      </c>
      <c r="R16" s="145">
        <f t="shared" si="4"/>
        <v>0</v>
      </c>
      <c r="S16" s="39"/>
      <c r="T16" s="235"/>
      <c r="U16" s="236"/>
      <c r="V16" s="235"/>
      <c r="W16" s="236"/>
      <c r="X16" s="235"/>
      <c r="Y16" s="236"/>
      <c r="Z16" s="54"/>
      <c r="AA16" s="55"/>
      <c r="AB16" s="52"/>
      <c r="AC16" s="55"/>
      <c r="AD16" s="52"/>
      <c r="AE16" s="56"/>
      <c r="AF16" s="143">
        <f t="shared" si="5"/>
        <v>0</v>
      </c>
      <c r="AG16" s="144">
        <f t="shared" si="6"/>
        <v>0</v>
      </c>
      <c r="AH16" s="145">
        <f t="shared" si="7"/>
        <v>0</v>
      </c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>
        <f t="shared" si="8"/>
        <v>0</v>
      </c>
      <c r="AW16" s="144">
        <f t="shared" si="9"/>
        <v>0</v>
      </c>
      <c r="AX16" s="145">
        <f t="shared" si="10"/>
        <v>0</v>
      </c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>
        <f t="shared" si="11"/>
        <v>0</v>
      </c>
      <c r="BM16" s="144">
        <f t="shared" si="12"/>
        <v>0</v>
      </c>
      <c r="BN16" s="145">
        <f t="shared" si="13"/>
        <v>0</v>
      </c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>
        <f t="shared" si="14"/>
        <v>0</v>
      </c>
      <c r="CC16" s="144">
        <f t="shared" si="15"/>
        <v>0</v>
      </c>
      <c r="CD16" s="145">
        <f t="shared" si="16"/>
        <v>0</v>
      </c>
      <c r="CE16" s="41"/>
      <c r="CF16" s="51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>
        <f t="shared" si="17"/>
        <v>0</v>
      </c>
      <c r="CS16" s="144">
        <f t="shared" si="18"/>
        <v>0</v>
      </c>
      <c r="CT16" s="145">
        <f t="shared" si="19"/>
        <v>0</v>
      </c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0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5"/>
      <c r="U17" s="5"/>
      <c r="V17" s="5"/>
      <c r="W17" s="5"/>
      <c r="X17" s="5"/>
      <c r="Y17" s="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5"/>
      <c r="U18" s="5"/>
      <c r="V18" s="5"/>
      <c r="W18" s="5"/>
      <c r="X18" s="5"/>
      <c r="Y18" s="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5"/>
      <c r="U19" s="5"/>
      <c r="V19" s="5"/>
      <c r="W19" s="5"/>
      <c r="X19" s="5"/>
      <c r="Y19" s="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46"/>
      <c r="K20" s="47"/>
      <c r="L20" s="44"/>
      <c r="M20" s="47"/>
      <c r="N20" s="44"/>
      <c r="O20" s="48"/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5"/>
      <c r="U20" s="7"/>
      <c r="V20" s="5"/>
      <c r="W20" s="7"/>
      <c r="X20" s="5"/>
      <c r="Y20" s="7"/>
      <c r="Z20" s="46"/>
      <c r="AA20" s="47"/>
      <c r="AB20" s="44"/>
      <c r="AC20" s="47"/>
      <c r="AD20" s="44"/>
      <c r="AE20" s="48"/>
      <c r="AF20" s="137">
        <f t="shared" ref="AF20:AF63" si="30">+T20+Z20</f>
        <v>0</v>
      </c>
      <c r="AG20" s="138">
        <f t="shared" ref="AG20:AG63" si="31">+V20+AB20</f>
        <v>0</v>
      </c>
      <c r="AH20" s="139">
        <f t="shared" ref="AH20:AH63" si="32">+AF20+AG20</f>
        <v>0</v>
      </c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>
        <f t="shared" ref="AV20:AV63" si="33">+AJ20+AP20</f>
        <v>0</v>
      </c>
      <c r="AW20" s="138">
        <f t="shared" ref="AW20:AW63" si="34">+AL20+AR20</f>
        <v>0</v>
      </c>
      <c r="AX20" s="139">
        <f t="shared" ref="AX20:AX63" si="35">+AV20+AW20</f>
        <v>0</v>
      </c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>
        <f t="shared" ref="BL20:BL63" si="36">+AZ20+BF20</f>
        <v>0</v>
      </c>
      <c r="BM20" s="138">
        <f t="shared" ref="BM20:BM63" si="37">+BB20+BH20</f>
        <v>0</v>
      </c>
      <c r="BN20" s="139">
        <f t="shared" ref="BN20:BN63" si="38">+BL20+BM20</f>
        <v>0</v>
      </c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>
        <f t="shared" ref="CB20:CB63" si="39">+BP20+BV20</f>
        <v>0</v>
      </c>
      <c r="CC20" s="138">
        <f t="shared" ref="CC20:CC63" si="40">+BR20+BX20</f>
        <v>0</v>
      </c>
      <c r="CD20" s="139">
        <f t="shared" ref="CD20:CD63" si="41">+CB20+CC20</f>
        <v>0</v>
      </c>
      <c r="CE20" s="41"/>
      <c r="CF20" s="43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>
        <f t="shared" ref="CR20:CR63" si="42">+CF20+CL20</f>
        <v>0</v>
      </c>
      <c r="CS20" s="138">
        <f t="shared" ref="CS20:CS63" si="43">+CH20+CN20</f>
        <v>0</v>
      </c>
      <c r="CT20" s="139">
        <f t="shared" ref="CT20:CT63" si="44">+CR20+CS20</f>
        <v>0</v>
      </c>
      <c r="CU20" s="41"/>
      <c r="CV20" s="46">
        <f t="shared" ref="CV20:CV60" si="45">+D20+T20+AJ20+AZ20+BP20+CF20</f>
        <v>0</v>
      </c>
      <c r="CW20" s="47" t="e">
        <f t="shared" ref="CW20:CW63" si="46">+CV20/$CV$111</f>
        <v>#DIV/0!</v>
      </c>
      <c r="CX20" s="47">
        <f t="shared" ref="CX20:CX60" si="47">+F20+V20+AL20+BB20+BR20+CH20</f>
        <v>0</v>
      </c>
      <c r="CY20" s="47" t="e">
        <f t="shared" ref="CY20:CY63" si="48">+CX20/$CX$111</f>
        <v>#DIV/0!</v>
      </c>
      <c r="CZ20" s="44">
        <f t="shared" ref="CZ20:CZ63" si="49">+CV20+CX20</f>
        <v>0</v>
      </c>
      <c r="DA20" s="48" t="e">
        <f t="shared" ref="DA20:DA63" si="50">+CZ20/$CZ$111</f>
        <v>#DIV/0!</v>
      </c>
      <c r="DB20" s="46">
        <f t="shared" ref="DB20:DB60" si="51">+J20+Z20+AP20+BF20+BV20+CL20</f>
        <v>0</v>
      </c>
      <c r="DC20" s="47" t="e">
        <f t="shared" ref="DC20:DC63" si="52">+DB20/$DB$111</f>
        <v>#DIV/0!</v>
      </c>
      <c r="DD20" s="44">
        <f t="shared" ref="DD20:DD60" si="53">+L20+AB20+AR20+BH20+BX20+CN20</f>
        <v>0</v>
      </c>
      <c r="DE20" s="47" t="e">
        <f t="shared" ref="DE20:DE63" si="54">+DD20/$DD$111</f>
        <v>#DIV/0!</v>
      </c>
      <c r="DF20" s="44">
        <f t="shared" ref="DF20:DF60" si="55">+DB20+DD20</f>
        <v>0</v>
      </c>
      <c r="DG20" s="48" t="e">
        <f t="shared" ref="DG20:DG63" si="56">+DF20/$DF$111</f>
        <v>#DIV/0!</v>
      </c>
      <c r="DH20" s="174"/>
      <c r="DI20" s="187" t="s">
        <v>19</v>
      </c>
      <c r="DJ20" s="46">
        <f t="shared" ref="DJ20:DJ60" si="57">+CZ20</f>
        <v>0</v>
      </c>
      <c r="DK20" s="44">
        <f t="shared" ref="DK20:DK60" si="58">+DF20</f>
        <v>0</v>
      </c>
      <c r="DL20" s="45">
        <f t="shared" ref="DL20:DL62" si="59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46"/>
      <c r="K21" s="47"/>
      <c r="L21" s="44"/>
      <c r="M21" s="47"/>
      <c r="N21" s="44"/>
      <c r="O21" s="48"/>
      <c r="P21" s="137">
        <f t="shared" si="27"/>
        <v>0</v>
      </c>
      <c r="Q21" s="138">
        <f t="shared" si="28"/>
        <v>0</v>
      </c>
      <c r="R21" s="139">
        <f t="shared" si="29"/>
        <v>0</v>
      </c>
      <c r="S21" s="39"/>
      <c r="T21" s="5"/>
      <c r="U21" s="7"/>
      <c r="V21" s="5"/>
      <c r="W21" s="7"/>
      <c r="X21" s="5"/>
      <c r="Y21" s="7"/>
      <c r="Z21" s="46"/>
      <c r="AA21" s="47"/>
      <c r="AB21" s="44"/>
      <c r="AC21" s="47"/>
      <c r="AD21" s="44"/>
      <c r="AE21" s="48"/>
      <c r="AF21" s="137">
        <f t="shared" si="30"/>
        <v>0</v>
      </c>
      <c r="AG21" s="138">
        <f t="shared" si="31"/>
        <v>0</v>
      </c>
      <c r="AH21" s="139">
        <f t="shared" si="32"/>
        <v>0</v>
      </c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>
        <f t="shared" si="33"/>
        <v>0</v>
      </c>
      <c r="AW21" s="138">
        <f t="shared" si="34"/>
        <v>0</v>
      </c>
      <c r="AX21" s="139">
        <f t="shared" si="35"/>
        <v>0</v>
      </c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>
        <f t="shared" si="36"/>
        <v>0</v>
      </c>
      <c r="BM21" s="138">
        <f t="shared" si="37"/>
        <v>0</v>
      </c>
      <c r="BN21" s="139">
        <f t="shared" si="38"/>
        <v>0</v>
      </c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>
        <f t="shared" si="39"/>
        <v>0</v>
      </c>
      <c r="CC21" s="138">
        <f t="shared" si="40"/>
        <v>0</v>
      </c>
      <c r="CD21" s="139">
        <f t="shared" si="41"/>
        <v>0</v>
      </c>
      <c r="CE21" s="41"/>
      <c r="CF21" s="43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>
        <f t="shared" si="42"/>
        <v>0</v>
      </c>
      <c r="CS21" s="138">
        <f t="shared" si="43"/>
        <v>0</v>
      </c>
      <c r="CT21" s="139">
        <f t="shared" si="44"/>
        <v>0</v>
      </c>
      <c r="CU21" s="41"/>
      <c r="CV21" s="46">
        <f t="shared" si="45"/>
        <v>0</v>
      </c>
      <c r="CW21" s="47" t="e">
        <f t="shared" si="46"/>
        <v>#DIV/0!</v>
      </c>
      <c r="CX21" s="47">
        <f t="shared" si="47"/>
        <v>0</v>
      </c>
      <c r="CY21" s="47" t="e">
        <f t="shared" si="48"/>
        <v>#DIV/0!</v>
      </c>
      <c r="CZ21" s="44">
        <f t="shared" si="49"/>
        <v>0</v>
      </c>
      <c r="DA21" s="48" t="e">
        <f t="shared" si="50"/>
        <v>#DIV/0!</v>
      </c>
      <c r="DB21" s="46">
        <f t="shared" si="51"/>
        <v>0</v>
      </c>
      <c r="DC21" s="47" t="e">
        <f t="shared" si="52"/>
        <v>#DIV/0!</v>
      </c>
      <c r="DD21" s="44">
        <f t="shared" si="53"/>
        <v>0</v>
      </c>
      <c r="DE21" s="47" t="e">
        <f t="shared" si="54"/>
        <v>#DIV/0!</v>
      </c>
      <c r="DF21" s="44">
        <f t="shared" si="55"/>
        <v>0</v>
      </c>
      <c r="DG21" s="48" t="e">
        <f t="shared" si="56"/>
        <v>#DIV/0!</v>
      </c>
      <c r="DH21" s="174"/>
      <c r="DI21" s="187" t="s">
        <v>20</v>
      </c>
      <c r="DJ21" s="46">
        <f t="shared" si="57"/>
        <v>0</v>
      </c>
      <c r="DK21" s="44">
        <f t="shared" si="58"/>
        <v>0</v>
      </c>
      <c r="DL21" s="45">
        <f t="shared" si="59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46"/>
      <c r="K22" s="47"/>
      <c r="L22" s="44"/>
      <c r="M22" s="47"/>
      <c r="N22" s="44"/>
      <c r="O22" s="48"/>
      <c r="P22" s="137">
        <f t="shared" si="27"/>
        <v>0</v>
      </c>
      <c r="Q22" s="138">
        <f t="shared" si="28"/>
        <v>0</v>
      </c>
      <c r="R22" s="139">
        <f t="shared" si="29"/>
        <v>0</v>
      </c>
      <c r="S22" s="39"/>
      <c r="T22" s="5"/>
      <c r="U22" s="7"/>
      <c r="V22" s="5"/>
      <c r="W22" s="7"/>
      <c r="X22" s="5"/>
      <c r="Y22" s="7"/>
      <c r="Z22" s="46"/>
      <c r="AA22" s="47"/>
      <c r="AB22" s="44"/>
      <c r="AC22" s="47"/>
      <c r="AD22" s="44"/>
      <c r="AE22" s="48"/>
      <c r="AF22" s="137">
        <f t="shared" si="30"/>
        <v>0</v>
      </c>
      <c r="AG22" s="138">
        <f t="shared" si="31"/>
        <v>0</v>
      </c>
      <c r="AH22" s="139">
        <f t="shared" si="32"/>
        <v>0</v>
      </c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>
        <f t="shared" si="33"/>
        <v>0</v>
      </c>
      <c r="AW22" s="138">
        <f t="shared" si="34"/>
        <v>0</v>
      </c>
      <c r="AX22" s="139">
        <f t="shared" si="35"/>
        <v>0</v>
      </c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>
        <f t="shared" si="36"/>
        <v>0</v>
      </c>
      <c r="BM22" s="138">
        <f t="shared" si="37"/>
        <v>0</v>
      </c>
      <c r="BN22" s="139">
        <f t="shared" si="38"/>
        <v>0</v>
      </c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>
        <f t="shared" si="39"/>
        <v>0</v>
      </c>
      <c r="CC22" s="138">
        <f t="shared" si="40"/>
        <v>0</v>
      </c>
      <c r="CD22" s="139">
        <f t="shared" si="41"/>
        <v>0</v>
      </c>
      <c r="CE22" s="41"/>
      <c r="CF22" s="43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>
        <f t="shared" si="42"/>
        <v>0</v>
      </c>
      <c r="CS22" s="138">
        <f t="shared" si="43"/>
        <v>0</v>
      </c>
      <c r="CT22" s="139">
        <f t="shared" si="44"/>
        <v>0</v>
      </c>
      <c r="CU22" s="41"/>
      <c r="CV22" s="46">
        <f t="shared" si="45"/>
        <v>0</v>
      </c>
      <c r="CW22" s="47" t="e">
        <f t="shared" si="46"/>
        <v>#DIV/0!</v>
      </c>
      <c r="CX22" s="47">
        <f t="shared" si="47"/>
        <v>0</v>
      </c>
      <c r="CY22" s="47" t="e">
        <f t="shared" si="48"/>
        <v>#DIV/0!</v>
      </c>
      <c r="CZ22" s="44">
        <f t="shared" si="49"/>
        <v>0</v>
      </c>
      <c r="DA22" s="48" t="e">
        <f t="shared" si="50"/>
        <v>#DIV/0!</v>
      </c>
      <c r="DB22" s="46">
        <f t="shared" si="51"/>
        <v>0</v>
      </c>
      <c r="DC22" s="47" t="e">
        <f t="shared" si="52"/>
        <v>#DIV/0!</v>
      </c>
      <c r="DD22" s="44">
        <f t="shared" si="53"/>
        <v>0</v>
      </c>
      <c r="DE22" s="47" t="e">
        <f t="shared" si="54"/>
        <v>#DIV/0!</v>
      </c>
      <c r="DF22" s="44">
        <f t="shared" si="55"/>
        <v>0</v>
      </c>
      <c r="DG22" s="48" t="e">
        <f t="shared" si="56"/>
        <v>#DIV/0!</v>
      </c>
      <c r="DH22" s="174"/>
      <c r="DI22" s="187" t="s">
        <v>21</v>
      </c>
      <c r="DJ22" s="46">
        <f t="shared" si="57"/>
        <v>0</v>
      </c>
      <c r="DK22" s="44">
        <f t="shared" si="58"/>
        <v>0</v>
      </c>
      <c r="DL22" s="45">
        <f t="shared" si="59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46"/>
      <c r="K23" s="47"/>
      <c r="L23" s="44"/>
      <c r="M23" s="47"/>
      <c r="N23" s="44"/>
      <c r="O23" s="48"/>
      <c r="P23" s="137">
        <f t="shared" si="27"/>
        <v>0</v>
      </c>
      <c r="Q23" s="138">
        <f t="shared" si="28"/>
        <v>0</v>
      </c>
      <c r="R23" s="139">
        <f t="shared" si="29"/>
        <v>0</v>
      </c>
      <c r="S23" s="39"/>
      <c r="T23" s="5"/>
      <c r="U23" s="7"/>
      <c r="V23" s="5"/>
      <c r="W23" s="7"/>
      <c r="X23" s="5"/>
      <c r="Y23" s="7"/>
      <c r="Z23" s="46"/>
      <c r="AA23" s="47"/>
      <c r="AB23" s="44"/>
      <c r="AC23" s="47"/>
      <c r="AD23" s="44"/>
      <c r="AE23" s="48"/>
      <c r="AF23" s="137">
        <f t="shared" si="30"/>
        <v>0</v>
      </c>
      <c r="AG23" s="138">
        <f t="shared" si="31"/>
        <v>0</v>
      </c>
      <c r="AH23" s="139">
        <f t="shared" si="32"/>
        <v>0</v>
      </c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>
        <f t="shared" si="33"/>
        <v>0</v>
      </c>
      <c r="AW23" s="138">
        <f t="shared" si="34"/>
        <v>0</v>
      </c>
      <c r="AX23" s="139">
        <f t="shared" si="35"/>
        <v>0</v>
      </c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>
        <f t="shared" si="36"/>
        <v>0</v>
      </c>
      <c r="BM23" s="138">
        <f t="shared" si="37"/>
        <v>0</v>
      </c>
      <c r="BN23" s="139">
        <f t="shared" si="38"/>
        <v>0</v>
      </c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>
        <f t="shared" si="39"/>
        <v>0</v>
      </c>
      <c r="CC23" s="138">
        <f t="shared" si="40"/>
        <v>0</v>
      </c>
      <c r="CD23" s="139">
        <f t="shared" si="41"/>
        <v>0</v>
      </c>
      <c r="CE23" s="41"/>
      <c r="CF23" s="43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>
        <f t="shared" si="42"/>
        <v>0</v>
      </c>
      <c r="CS23" s="138">
        <f t="shared" si="43"/>
        <v>0</v>
      </c>
      <c r="CT23" s="139">
        <f t="shared" si="44"/>
        <v>0</v>
      </c>
      <c r="CU23" s="41"/>
      <c r="CV23" s="46">
        <f t="shared" si="45"/>
        <v>0</v>
      </c>
      <c r="CW23" s="47" t="e">
        <f t="shared" si="46"/>
        <v>#DIV/0!</v>
      </c>
      <c r="CX23" s="47">
        <f t="shared" si="47"/>
        <v>0</v>
      </c>
      <c r="CY23" s="47" t="e">
        <f t="shared" si="48"/>
        <v>#DIV/0!</v>
      </c>
      <c r="CZ23" s="44">
        <f t="shared" si="49"/>
        <v>0</v>
      </c>
      <c r="DA23" s="48" t="e">
        <f t="shared" si="50"/>
        <v>#DIV/0!</v>
      </c>
      <c r="DB23" s="46">
        <f t="shared" si="51"/>
        <v>0</v>
      </c>
      <c r="DC23" s="47" t="e">
        <f t="shared" si="52"/>
        <v>#DIV/0!</v>
      </c>
      <c r="DD23" s="44">
        <f t="shared" si="53"/>
        <v>0</v>
      </c>
      <c r="DE23" s="47" t="e">
        <f t="shared" si="54"/>
        <v>#DIV/0!</v>
      </c>
      <c r="DF23" s="44">
        <f t="shared" si="55"/>
        <v>0</v>
      </c>
      <c r="DG23" s="48" t="e">
        <f t="shared" si="56"/>
        <v>#DIV/0!</v>
      </c>
      <c r="DH23" s="174"/>
      <c r="DI23" s="187" t="s">
        <v>22</v>
      </c>
      <c r="DJ23" s="46">
        <f t="shared" si="57"/>
        <v>0</v>
      </c>
      <c r="DK23" s="44">
        <f t="shared" si="58"/>
        <v>0</v>
      </c>
      <c r="DL23" s="45">
        <f t="shared" si="59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46"/>
      <c r="K24" s="47"/>
      <c r="L24" s="44"/>
      <c r="M24" s="47"/>
      <c r="N24" s="44"/>
      <c r="O24" s="48"/>
      <c r="P24" s="137">
        <f t="shared" si="27"/>
        <v>0</v>
      </c>
      <c r="Q24" s="138">
        <f t="shared" si="28"/>
        <v>0</v>
      </c>
      <c r="R24" s="139">
        <f t="shared" si="29"/>
        <v>0</v>
      </c>
      <c r="S24" s="39"/>
      <c r="T24" s="5"/>
      <c r="U24" s="7"/>
      <c r="V24" s="5"/>
      <c r="W24" s="7"/>
      <c r="X24" s="5"/>
      <c r="Y24" s="7"/>
      <c r="Z24" s="46"/>
      <c r="AA24" s="47"/>
      <c r="AB24" s="44"/>
      <c r="AC24" s="47"/>
      <c r="AD24" s="44"/>
      <c r="AE24" s="48"/>
      <c r="AF24" s="137">
        <f t="shared" si="30"/>
        <v>0</v>
      </c>
      <c r="AG24" s="138">
        <f t="shared" si="31"/>
        <v>0</v>
      </c>
      <c r="AH24" s="139">
        <f t="shared" si="32"/>
        <v>0</v>
      </c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>
        <f t="shared" si="33"/>
        <v>0</v>
      </c>
      <c r="AW24" s="138">
        <f t="shared" si="34"/>
        <v>0</v>
      </c>
      <c r="AX24" s="139">
        <f t="shared" si="35"/>
        <v>0</v>
      </c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>
        <f t="shared" si="36"/>
        <v>0</v>
      </c>
      <c r="BM24" s="138">
        <f t="shared" si="37"/>
        <v>0</v>
      </c>
      <c r="BN24" s="139">
        <f t="shared" si="38"/>
        <v>0</v>
      </c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>
        <f t="shared" si="39"/>
        <v>0</v>
      </c>
      <c r="CC24" s="138">
        <f t="shared" si="40"/>
        <v>0</v>
      </c>
      <c r="CD24" s="139">
        <f t="shared" si="41"/>
        <v>0</v>
      </c>
      <c r="CE24" s="41"/>
      <c r="CF24" s="43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>
        <f t="shared" si="42"/>
        <v>0</v>
      </c>
      <c r="CS24" s="138">
        <f t="shared" si="43"/>
        <v>0</v>
      </c>
      <c r="CT24" s="139">
        <f t="shared" si="44"/>
        <v>0</v>
      </c>
      <c r="CU24" s="41"/>
      <c r="CV24" s="46">
        <f t="shared" si="45"/>
        <v>0</v>
      </c>
      <c r="CW24" s="47" t="e">
        <f t="shared" si="46"/>
        <v>#DIV/0!</v>
      </c>
      <c r="CX24" s="47">
        <f t="shared" si="47"/>
        <v>0</v>
      </c>
      <c r="CY24" s="47" t="e">
        <f t="shared" si="48"/>
        <v>#DIV/0!</v>
      </c>
      <c r="CZ24" s="44">
        <f t="shared" si="49"/>
        <v>0</v>
      </c>
      <c r="DA24" s="48" t="e">
        <f t="shared" si="50"/>
        <v>#DIV/0!</v>
      </c>
      <c r="DB24" s="46">
        <f t="shared" si="51"/>
        <v>0</v>
      </c>
      <c r="DC24" s="47" t="e">
        <f t="shared" si="52"/>
        <v>#DIV/0!</v>
      </c>
      <c r="DD24" s="44">
        <f t="shared" si="53"/>
        <v>0</v>
      </c>
      <c r="DE24" s="47" t="e">
        <f t="shared" si="54"/>
        <v>#DIV/0!</v>
      </c>
      <c r="DF24" s="44">
        <f t="shared" si="55"/>
        <v>0</v>
      </c>
      <c r="DG24" s="48" t="e">
        <f t="shared" si="56"/>
        <v>#DIV/0!</v>
      </c>
      <c r="DH24" s="174"/>
      <c r="DI24" s="187" t="s">
        <v>23</v>
      </c>
      <c r="DJ24" s="46">
        <f t="shared" si="57"/>
        <v>0</v>
      </c>
      <c r="DK24" s="44">
        <f t="shared" si="58"/>
        <v>0</v>
      </c>
      <c r="DL24" s="45">
        <f t="shared" si="59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46"/>
      <c r="K25" s="47"/>
      <c r="L25" s="44"/>
      <c r="M25" s="47"/>
      <c r="N25" s="44"/>
      <c r="O25" s="48"/>
      <c r="P25" s="137">
        <f t="shared" si="27"/>
        <v>0</v>
      </c>
      <c r="Q25" s="138">
        <f t="shared" si="28"/>
        <v>0</v>
      </c>
      <c r="R25" s="139">
        <f t="shared" si="29"/>
        <v>0</v>
      </c>
      <c r="S25" s="39"/>
      <c r="T25" s="5"/>
      <c r="U25" s="7"/>
      <c r="V25" s="5"/>
      <c r="W25" s="7"/>
      <c r="X25" s="5"/>
      <c r="Y25" s="7"/>
      <c r="Z25" s="46"/>
      <c r="AA25" s="47"/>
      <c r="AB25" s="44"/>
      <c r="AC25" s="47"/>
      <c r="AD25" s="44"/>
      <c r="AE25" s="48"/>
      <c r="AF25" s="137">
        <f t="shared" si="30"/>
        <v>0</v>
      </c>
      <c r="AG25" s="138">
        <f t="shared" si="31"/>
        <v>0</v>
      </c>
      <c r="AH25" s="139">
        <f t="shared" si="32"/>
        <v>0</v>
      </c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>
        <f t="shared" si="33"/>
        <v>0</v>
      </c>
      <c r="AW25" s="138">
        <f t="shared" si="34"/>
        <v>0</v>
      </c>
      <c r="AX25" s="139">
        <f t="shared" si="35"/>
        <v>0</v>
      </c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>
        <f t="shared" si="36"/>
        <v>0</v>
      </c>
      <c r="BM25" s="138">
        <f t="shared" si="37"/>
        <v>0</v>
      </c>
      <c r="BN25" s="139">
        <f t="shared" si="38"/>
        <v>0</v>
      </c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>
        <f t="shared" si="39"/>
        <v>0</v>
      </c>
      <c r="CC25" s="138">
        <f t="shared" si="40"/>
        <v>0</v>
      </c>
      <c r="CD25" s="139">
        <f t="shared" si="41"/>
        <v>0</v>
      </c>
      <c r="CE25" s="41"/>
      <c r="CF25" s="43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>
        <f t="shared" si="42"/>
        <v>0</v>
      </c>
      <c r="CS25" s="138">
        <f t="shared" si="43"/>
        <v>0</v>
      </c>
      <c r="CT25" s="139">
        <f t="shared" si="44"/>
        <v>0</v>
      </c>
      <c r="CU25" s="41"/>
      <c r="CV25" s="46">
        <f t="shared" si="45"/>
        <v>0</v>
      </c>
      <c r="CW25" s="47" t="e">
        <f t="shared" si="46"/>
        <v>#DIV/0!</v>
      </c>
      <c r="CX25" s="47">
        <f t="shared" si="47"/>
        <v>0</v>
      </c>
      <c r="CY25" s="47" t="e">
        <f t="shared" si="48"/>
        <v>#DIV/0!</v>
      </c>
      <c r="CZ25" s="44">
        <f t="shared" si="49"/>
        <v>0</v>
      </c>
      <c r="DA25" s="48" t="e">
        <f t="shared" si="50"/>
        <v>#DIV/0!</v>
      </c>
      <c r="DB25" s="46">
        <f t="shared" si="51"/>
        <v>0</v>
      </c>
      <c r="DC25" s="47" t="e">
        <f t="shared" si="52"/>
        <v>#DIV/0!</v>
      </c>
      <c r="DD25" s="44">
        <f t="shared" si="53"/>
        <v>0</v>
      </c>
      <c r="DE25" s="47" t="e">
        <f t="shared" si="54"/>
        <v>#DIV/0!</v>
      </c>
      <c r="DF25" s="44">
        <f t="shared" si="55"/>
        <v>0</v>
      </c>
      <c r="DG25" s="48" t="e">
        <f t="shared" si="56"/>
        <v>#DIV/0!</v>
      </c>
      <c r="DH25" s="174"/>
      <c r="DI25" s="187" t="s">
        <v>24</v>
      </c>
      <c r="DJ25" s="46">
        <f t="shared" si="57"/>
        <v>0</v>
      </c>
      <c r="DK25" s="44">
        <f t="shared" si="58"/>
        <v>0</v>
      </c>
      <c r="DL25" s="45">
        <f t="shared" si="59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46"/>
      <c r="K26" s="47"/>
      <c r="L26" s="44"/>
      <c r="M26" s="47"/>
      <c r="N26" s="44"/>
      <c r="O26" s="48"/>
      <c r="P26" s="137">
        <f t="shared" si="27"/>
        <v>0</v>
      </c>
      <c r="Q26" s="138">
        <f t="shared" si="28"/>
        <v>0</v>
      </c>
      <c r="R26" s="139">
        <f t="shared" si="29"/>
        <v>0</v>
      </c>
      <c r="S26" s="39"/>
      <c r="T26" s="5"/>
      <c r="U26" s="7"/>
      <c r="V26" s="5"/>
      <c r="W26" s="7"/>
      <c r="X26" s="5"/>
      <c r="Y26" s="7"/>
      <c r="Z26" s="46"/>
      <c r="AA26" s="47"/>
      <c r="AB26" s="44"/>
      <c r="AC26" s="47"/>
      <c r="AD26" s="44"/>
      <c r="AE26" s="48"/>
      <c r="AF26" s="137">
        <f t="shared" si="30"/>
        <v>0</v>
      </c>
      <c r="AG26" s="138">
        <f t="shared" si="31"/>
        <v>0</v>
      </c>
      <c r="AH26" s="139">
        <f t="shared" si="32"/>
        <v>0</v>
      </c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>
        <f t="shared" si="33"/>
        <v>0</v>
      </c>
      <c r="AW26" s="138">
        <f t="shared" si="34"/>
        <v>0</v>
      </c>
      <c r="AX26" s="139">
        <f t="shared" si="35"/>
        <v>0</v>
      </c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>
        <f t="shared" si="36"/>
        <v>0</v>
      </c>
      <c r="BM26" s="138">
        <f t="shared" si="37"/>
        <v>0</v>
      </c>
      <c r="BN26" s="139">
        <f t="shared" si="38"/>
        <v>0</v>
      </c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>
        <f t="shared" si="39"/>
        <v>0</v>
      </c>
      <c r="CC26" s="138">
        <f t="shared" si="40"/>
        <v>0</v>
      </c>
      <c r="CD26" s="139">
        <f t="shared" si="41"/>
        <v>0</v>
      </c>
      <c r="CE26" s="41"/>
      <c r="CF26" s="43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>
        <f t="shared" si="42"/>
        <v>0</v>
      </c>
      <c r="CS26" s="138">
        <f t="shared" si="43"/>
        <v>0</v>
      </c>
      <c r="CT26" s="139">
        <f t="shared" si="44"/>
        <v>0</v>
      </c>
      <c r="CU26" s="41"/>
      <c r="CV26" s="46">
        <f t="shared" si="45"/>
        <v>0</v>
      </c>
      <c r="CW26" s="47" t="e">
        <f t="shared" si="46"/>
        <v>#DIV/0!</v>
      </c>
      <c r="CX26" s="47">
        <f t="shared" si="47"/>
        <v>0</v>
      </c>
      <c r="CY26" s="47" t="e">
        <f t="shared" si="48"/>
        <v>#DIV/0!</v>
      </c>
      <c r="CZ26" s="44">
        <f t="shared" si="49"/>
        <v>0</v>
      </c>
      <c r="DA26" s="48" t="e">
        <f t="shared" si="50"/>
        <v>#DIV/0!</v>
      </c>
      <c r="DB26" s="46">
        <f t="shared" si="51"/>
        <v>0</v>
      </c>
      <c r="DC26" s="47" t="e">
        <f t="shared" si="52"/>
        <v>#DIV/0!</v>
      </c>
      <c r="DD26" s="44">
        <f t="shared" si="53"/>
        <v>0</v>
      </c>
      <c r="DE26" s="47" t="e">
        <f t="shared" si="54"/>
        <v>#DIV/0!</v>
      </c>
      <c r="DF26" s="44">
        <f t="shared" si="55"/>
        <v>0</v>
      </c>
      <c r="DG26" s="48" t="e">
        <f t="shared" si="56"/>
        <v>#DIV/0!</v>
      </c>
      <c r="DH26" s="174"/>
      <c r="DI26" s="187" t="s">
        <v>25</v>
      </c>
      <c r="DJ26" s="46">
        <f t="shared" si="57"/>
        <v>0</v>
      </c>
      <c r="DK26" s="44">
        <f t="shared" si="58"/>
        <v>0</v>
      </c>
      <c r="DL26" s="45">
        <f t="shared" si="59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46"/>
      <c r="K27" s="47"/>
      <c r="L27" s="44"/>
      <c r="M27" s="47"/>
      <c r="N27" s="44"/>
      <c r="O27" s="48"/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5"/>
      <c r="U27" s="7"/>
      <c r="V27" s="5"/>
      <c r="W27" s="7"/>
      <c r="X27" s="5"/>
      <c r="Y27" s="7"/>
      <c r="Z27" s="46"/>
      <c r="AA27" s="47"/>
      <c r="AB27" s="44"/>
      <c r="AC27" s="47"/>
      <c r="AD27" s="44"/>
      <c r="AE27" s="48"/>
      <c r="AF27" s="137">
        <f t="shared" si="30"/>
        <v>0</v>
      </c>
      <c r="AG27" s="138">
        <f t="shared" si="31"/>
        <v>0</v>
      </c>
      <c r="AH27" s="139">
        <f t="shared" si="32"/>
        <v>0</v>
      </c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>
        <f t="shared" si="33"/>
        <v>0</v>
      </c>
      <c r="AW27" s="138">
        <f t="shared" si="34"/>
        <v>0</v>
      </c>
      <c r="AX27" s="139">
        <f t="shared" si="35"/>
        <v>0</v>
      </c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>
        <f t="shared" si="36"/>
        <v>0</v>
      </c>
      <c r="BM27" s="138">
        <f t="shared" si="37"/>
        <v>0</v>
      </c>
      <c r="BN27" s="139">
        <f t="shared" si="38"/>
        <v>0</v>
      </c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>
        <f t="shared" si="39"/>
        <v>0</v>
      </c>
      <c r="CC27" s="138">
        <f t="shared" si="40"/>
        <v>0</v>
      </c>
      <c r="CD27" s="139">
        <f t="shared" si="41"/>
        <v>0</v>
      </c>
      <c r="CE27" s="41"/>
      <c r="CF27" s="43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>
        <f t="shared" si="42"/>
        <v>0</v>
      </c>
      <c r="CS27" s="138">
        <f t="shared" si="43"/>
        <v>0</v>
      </c>
      <c r="CT27" s="139">
        <f t="shared" si="44"/>
        <v>0</v>
      </c>
      <c r="CU27" s="41"/>
      <c r="CV27" s="46">
        <f t="shared" si="45"/>
        <v>0</v>
      </c>
      <c r="CW27" s="47" t="e">
        <f t="shared" si="46"/>
        <v>#DIV/0!</v>
      </c>
      <c r="CX27" s="47">
        <f t="shared" si="47"/>
        <v>0</v>
      </c>
      <c r="CY27" s="47" t="e">
        <f t="shared" si="48"/>
        <v>#DIV/0!</v>
      </c>
      <c r="CZ27" s="44">
        <f t="shared" si="49"/>
        <v>0</v>
      </c>
      <c r="DA27" s="48" t="e">
        <f t="shared" si="50"/>
        <v>#DIV/0!</v>
      </c>
      <c r="DB27" s="46">
        <f t="shared" si="51"/>
        <v>0</v>
      </c>
      <c r="DC27" s="47" t="e">
        <f t="shared" si="52"/>
        <v>#DIV/0!</v>
      </c>
      <c r="DD27" s="44">
        <f t="shared" si="53"/>
        <v>0</v>
      </c>
      <c r="DE27" s="47" t="e">
        <f t="shared" si="54"/>
        <v>#DIV/0!</v>
      </c>
      <c r="DF27" s="44">
        <f t="shared" si="55"/>
        <v>0</v>
      </c>
      <c r="DG27" s="48" t="e">
        <f t="shared" si="56"/>
        <v>#DIV/0!</v>
      </c>
      <c r="DH27" s="174"/>
      <c r="DI27" s="187" t="s">
        <v>26</v>
      </c>
      <c r="DJ27" s="46">
        <f t="shared" si="57"/>
        <v>0</v>
      </c>
      <c r="DK27" s="44">
        <f t="shared" si="58"/>
        <v>0</v>
      </c>
      <c r="DL27" s="45">
        <f t="shared" si="59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46"/>
      <c r="K28" s="47"/>
      <c r="L28" s="44"/>
      <c r="M28" s="47"/>
      <c r="N28" s="44"/>
      <c r="O28" s="48"/>
      <c r="P28" s="137">
        <f t="shared" si="27"/>
        <v>0</v>
      </c>
      <c r="Q28" s="138">
        <f t="shared" si="28"/>
        <v>0</v>
      </c>
      <c r="R28" s="139">
        <f t="shared" si="29"/>
        <v>0</v>
      </c>
      <c r="S28" s="39"/>
      <c r="T28" s="5"/>
      <c r="U28" s="7"/>
      <c r="V28" s="5"/>
      <c r="W28" s="7"/>
      <c r="X28" s="5"/>
      <c r="Y28" s="7"/>
      <c r="Z28" s="46"/>
      <c r="AA28" s="47"/>
      <c r="AB28" s="44"/>
      <c r="AC28" s="47"/>
      <c r="AD28" s="44"/>
      <c r="AE28" s="48"/>
      <c r="AF28" s="137">
        <f t="shared" si="30"/>
        <v>0</v>
      </c>
      <c r="AG28" s="138">
        <f t="shared" si="31"/>
        <v>0</v>
      </c>
      <c r="AH28" s="139">
        <f t="shared" si="32"/>
        <v>0</v>
      </c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>
        <f t="shared" si="33"/>
        <v>0</v>
      </c>
      <c r="AW28" s="138">
        <f t="shared" si="34"/>
        <v>0</v>
      </c>
      <c r="AX28" s="139">
        <f t="shared" si="35"/>
        <v>0</v>
      </c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>
        <f t="shared" si="36"/>
        <v>0</v>
      </c>
      <c r="BM28" s="138">
        <f t="shared" si="37"/>
        <v>0</v>
      </c>
      <c r="BN28" s="139">
        <f t="shared" si="38"/>
        <v>0</v>
      </c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>
        <f t="shared" si="39"/>
        <v>0</v>
      </c>
      <c r="CC28" s="138">
        <f t="shared" si="40"/>
        <v>0</v>
      </c>
      <c r="CD28" s="139">
        <f t="shared" si="41"/>
        <v>0</v>
      </c>
      <c r="CE28" s="41"/>
      <c r="CF28" s="43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>
        <f t="shared" si="42"/>
        <v>0</v>
      </c>
      <c r="CS28" s="138">
        <f t="shared" si="43"/>
        <v>0</v>
      </c>
      <c r="CT28" s="139">
        <f t="shared" si="44"/>
        <v>0</v>
      </c>
      <c r="CU28" s="41"/>
      <c r="CV28" s="46">
        <f t="shared" si="45"/>
        <v>0</v>
      </c>
      <c r="CW28" s="47" t="e">
        <f t="shared" si="46"/>
        <v>#DIV/0!</v>
      </c>
      <c r="CX28" s="47">
        <f t="shared" si="47"/>
        <v>0</v>
      </c>
      <c r="CY28" s="47" t="e">
        <f t="shared" si="48"/>
        <v>#DIV/0!</v>
      </c>
      <c r="CZ28" s="44">
        <f t="shared" si="49"/>
        <v>0</v>
      </c>
      <c r="DA28" s="48" t="e">
        <f t="shared" si="50"/>
        <v>#DIV/0!</v>
      </c>
      <c r="DB28" s="46">
        <f t="shared" si="51"/>
        <v>0</v>
      </c>
      <c r="DC28" s="47" t="e">
        <f t="shared" si="52"/>
        <v>#DIV/0!</v>
      </c>
      <c r="DD28" s="44">
        <f t="shared" si="53"/>
        <v>0</v>
      </c>
      <c r="DE28" s="47" t="e">
        <f t="shared" si="54"/>
        <v>#DIV/0!</v>
      </c>
      <c r="DF28" s="44">
        <f t="shared" si="55"/>
        <v>0</v>
      </c>
      <c r="DG28" s="48" t="e">
        <f t="shared" si="56"/>
        <v>#DIV/0!</v>
      </c>
      <c r="DH28" s="174"/>
      <c r="DI28" s="187" t="s">
        <v>27</v>
      </c>
      <c r="DJ28" s="46">
        <f t="shared" si="57"/>
        <v>0</v>
      </c>
      <c r="DK28" s="44">
        <f t="shared" si="58"/>
        <v>0</v>
      </c>
      <c r="DL28" s="45">
        <f t="shared" si="59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46"/>
      <c r="K29" s="47"/>
      <c r="L29" s="44"/>
      <c r="M29" s="47"/>
      <c r="N29" s="44"/>
      <c r="O29" s="48"/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5"/>
      <c r="U29" s="7"/>
      <c r="V29" s="5"/>
      <c r="W29" s="7"/>
      <c r="X29" s="5"/>
      <c r="Y29" s="7"/>
      <c r="Z29" s="46"/>
      <c r="AA29" s="47"/>
      <c r="AB29" s="44"/>
      <c r="AC29" s="47"/>
      <c r="AD29" s="44"/>
      <c r="AE29" s="48"/>
      <c r="AF29" s="137">
        <f t="shared" si="30"/>
        <v>0</v>
      </c>
      <c r="AG29" s="138">
        <f t="shared" si="31"/>
        <v>0</v>
      </c>
      <c r="AH29" s="139">
        <f t="shared" si="32"/>
        <v>0</v>
      </c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>
        <f t="shared" si="33"/>
        <v>0</v>
      </c>
      <c r="AW29" s="138">
        <f t="shared" si="34"/>
        <v>0</v>
      </c>
      <c r="AX29" s="139">
        <f t="shared" si="35"/>
        <v>0</v>
      </c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>
        <f t="shared" si="36"/>
        <v>0</v>
      </c>
      <c r="BM29" s="138">
        <f t="shared" si="37"/>
        <v>0</v>
      </c>
      <c r="BN29" s="139">
        <f t="shared" si="38"/>
        <v>0</v>
      </c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>
        <f t="shared" si="39"/>
        <v>0</v>
      </c>
      <c r="CC29" s="138">
        <f t="shared" si="40"/>
        <v>0</v>
      </c>
      <c r="CD29" s="139">
        <f t="shared" si="41"/>
        <v>0</v>
      </c>
      <c r="CE29" s="41"/>
      <c r="CF29" s="43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>
        <f t="shared" si="42"/>
        <v>0</v>
      </c>
      <c r="CS29" s="138">
        <f t="shared" si="43"/>
        <v>0</v>
      </c>
      <c r="CT29" s="139">
        <f t="shared" si="44"/>
        <v>0</v>
      </c>
      <c r="CU29" s="41"/>
      <c r="CV29" s="46">
        <f t="shared" si="45"/>
        <v>0</v>
      </c>
      <c r="CW29" s="47" t="e">
        <f t="shared" si="46"/>
        <v>#DIV/0!</v>
      </c>
      <c r="CX29" s="47">
        <f t="shared" si="47"/>
        <v>0</v>
      </c>
      <c r="CY29" s="47" t="e">
        <f t="shared" si="48"/>
        <v>#DIV/0!</v>
      </c>
      <c r="CZ29" s="44">
        <f t="shared" si="49"/>
        <v>0</v>
      </c>
      <c r="DA29" s="48" t="e">
        <f t="shared" si="50"/>
        <v>#DIV/0!</v>
      </c>
      <c r="DB29" s="46">
        <f t="shared" si="51"/>
        <v>0</v>
      </c>
      <c r="DC29" s="47" t="e">
        <f t="shared" si="52"/>
        <v>#DIV/0!</v>
      </c>
      <c r="DD29" s="44">
        <f t="shared" si="53"/>
        <v>0</v>
      </c>
      <c r="DE29" s="47" t="e">
        <f t="shared" si="54"/>
        <v>#DIV/0!</v>
      </c>
      <c r="DF29" s="44">
        <f t="shared" si="55"/>
        <v>0</v>
      </c>
      <c r="DG29" s="48" t="e">
        <f t="shared" si="56"/>
        <v>#DIV/0!</v>
      </c>
      <c r="DH29" s="174"/>
      <c r="DI29" s="187" t="s">
        <v>28</v>
      </c>
      <c r="DJ29" s="46">
        <f t="shared" si="57"/>
        <v>0</v>
      </c>
      <c r="DK29" s="44">
        <f t="shared" si="58"/>
        <v>0</v>
      </c>
      <c r="DL29" s="45">
        <f t="shared" si="59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46"/>
      <c r="K30" s="47"/>
      <c r="L30" s="44"/>
      <c r="M30" s="47"/>
      <c r="N30" s="44"/>
      <c r="O30" s="48"/>
      <c r="P30" s="137">
        <f t="shared" si="27"/>
        <v>0</v>
      </c>
      <c r="Q30" s="138">
        <f t="shared" si="28"/>
        <v>0</v>
      </c>
      <c r="R30" s="139">
        <f t="shared" si="29"/>
        <v>0</v>
      </c>
      <c r="S30" s="39"/>
      <c r="T30" s="5"/>
      <c r="U30" s="7"/>
      <c r="V30" s="5"/>
      <c r="W30" s="7"/>
      <c r="X30" s="5"/>
      <c r="Y30" s="7"/>
      <c r="Z30" s="46"/>
      <c r="AA30" s="47"/>
      <c r="AB30" s="44"/>
      <c r="AC30" s="47"/>
      <c r="AD30" s="44"/>
      <c r="AE30" s="48"/>
      <c r="AF30" s="137">
        <f t="shared" si="30"/>
        <v>0</v>
      </c>
      <c r="AG30" s="138">
        <f t="shared" si="31"/>
        <v>0</v>
      </c>
      <c r="AH30" s="139">
        <f t="shared" si="32"/>
        <v>0</v>
      </c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>
        <f t="shared" si="33"/>
        <v>0</v>
      </c>
      <c r="AW30" s="138">
        <f t="shared" si="34"/>
        <v>0</v>
      </c>
      <c r="AX30" s="139">
        <f t="shared" si="35"/>
        <v>0</v>
      </c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>
        <f t="shared" si="36"/>
        <v>0</v>
      </c>
      <c r="BM30" s="138">
        <f t="shared" si="37"/>
        <v>0</v>
      </c>
      <c r="BN30" s="139">
        <f t="shared" si="38"/>
        <v>0</v>
      </c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>
        <f t="shared" si="39"/>
        <v>0</v>
      </c>
      <c r="CC30" s="138">
        <f t="shared" si="40"/>
        <v>0</v>
      </c>
      <c r="CD30" s="139">
        <f t="shared" si="41"/>
        <v>0</v>
      </c>
      <c r="CE30" s="41"/>
      <c r="CF30" s="43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>
        <f t="shared" si="42"/>
        <v>0</v>
      </c>
      <c r="CS30" s="138">
        <f t="shared" si="43"/>
        <v>0</v>
      </c>
      <c r="CT30" s="139">
        <f t="shared" si="44"/>
        <v>0</v>
      </c>
      <c r="CU30" s="41"/>
      <c r="CV30" s="46">
        <f t="shared" si="45"/>
        <v>0</v>
      </c>
      <c r="CW30" s="47" t="e">
        <f t="shared" si="46"/>
        <v>#DIV/0!</v>
      </c>
      <c r="CX30" s="47">
        <f t="shared" si="47"/>
        <v>0</v>
      </c>
      <c r="CY30" s="47" t="e">
        <f t="shared" si="48"/>
        <v>#DIV/0!</v>
      </c>
      <c r="CZ30" s="44">
        <f t="shared" si="49"/>
        <v>0</v>
      </c>
      <c r="DA30" s="48" t="e">
        <f t="shared" si="50"/>
        <v>#DIV/0!</v>
      </c>
      <c r="DB30" s="46">
        <f t="shared" si="51"/>
        <v>0</v>
      </c>
      <c r="DC30" s="47" t="e">
        <f t="shared" si="52"/>
        <v>#DIV/0!</v>
      </c>
      <c r="DD30" s="44">
        <f t="shared" si="53"/>
        <v>0</v>
      </c>
      <c r="DE30" s="47" t="e">
        <f t="shared" si="54"/>
        <v>#DIV/0!</v>
      </c>
      <c r="DF30" s="44">
        <f t="shared" si="55"/>
        <v>0</v>
      </c>
      <c r="DG30" s="48" t="e">
        <f t="shared" si="56"/>
        <v>#DIV/0!</v>
      </c>
      <c r="DH30" s="174"/>
      <c r="DI30" s="187" t="s">
        <v>29</v>
      </c>
      <c r="DJ30" s="46">
        <f t="shared" si="57"/>
        <v>0</v>
      </c>
      <c r="DK30" s="44">
        <f t="shared" si="58"/>
        <v>0</v>
      </c>
      <c r="DL30" s="45">
        <f t="shared" si="59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46"/>
      <c r="K31" s="47"/>
      <c r="L31" s="44"/>
      <c r="M31" s="47"/>
      <c r="N31" s="44"/>
      <c r="O31" s="48"/>
      <c r="P31" s="137">
        <f t="shared" si="27"/>
        <v>0</v>
      </c>
      <c r="Q31" s="138">
        <f t="shared" si="28"/>
        <v>0</v>
      </c>
      <c r="R31" s="139">
        <f t="shared" si="29"/>
        <v>0</v>
      </c>
      <c r="S31" s="39"/>
      <c r="T31" s="5"/>
      <c r="U31" s="7"/>
      <c r="V31" s="5"/>
      <c r="W31" s="7"/>
      <c r="X31" s="5"/>
      <c r="Y31" s="7"/>
      <c r="Z31" s="46"/>
      <c r="AA31" s="47"/>
      <c r="AB31" s="44"/>
      <c r="AC31" s="47"/>
      <c r="AD31" s="44"/>
      <c r="AE31" s="48"/>
      <c r="AF31" s="137">
        <f t="shared" si="30"/>
        <v>0</v>
      </c>
      <c r="AG31" s="138">
        <f t="shared" si="31"/>
        <v>0</v>
      </c>
      <c r="AH31" s="139">
        <f t="shared" si="32"/>
        <v>0</v>
      </c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>
        <f t="shared" si="33"/>
        <v>0</v>
      </c>
      <c r="AW31" s="138">
        <f t="shared" si="34"/>
        <v>0</v>
      </c>
      <c r="AX31" s="139">
        <f t="shared" si="35"/>
        <v>0</v>
      </c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>
        <f t="shared" si="36"/>
        <v>0</v>
      </c>
      <c r="BM31" s="138">
        <f t="shared" si="37"/>
        <v>0</v>
      </c>
      <c r="BN31" s="139">
        <f t="shared" si="38"/>
        <v>0</v>
      </c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>
        <f t="shared" si="39"/>
        <v>0</v>
      </c>
      <c r="CC31" s="138">
        <f t="shared" si="40"/>
        <v>0</v>
      </c>
      <c r="CD31" s="139">
        <f t="shared" si="41"/>
        <v>0</v>
      </c>
      <c r="CE31" s="41"/>
      <c r="CF31" s="43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>
        <f t="shared" si="42"/>
        <v>0</v>
      </c>
      <c r="CS31" s="138">
        <f t="shared" si="43"/>
        <v>0</v>
      </c>
      <c r="CT31" s="139">
        <f t="shared" si="44"/>
        <v>0</v>
      </c>
      <c r="CU31" s="41"/>
      <c r="CV31" s="46">
        <f t="shared" si="45"/>
        <v>0</v>
      </c>
      <c r="CW31" s="47" t="e">
        <f t="shared" si="46"/>
        <v>#DIV/0!</v>
      </c>
      <c r="CX31" s="47">
        <f t="shared" si="47"/>
        <v>0</v>
      </c>
      <c r="CY31" s="47" t="e">
        <f t="shared" si="48"/>
        <v>#DIV/0!</v>
      </c>
      <c r="CZ31" s="44">
        <f t="shared" si="49"/>
        <v>0</v>
      </c>
      <c r="DA31" s="48" t="e">
        <f t="shared" si="50"/>
        <v>#DIV/0!</v>
      </c>
      <c r="DB31" s="46">
        <f t="shared" si="51"/>
        <v>0</v>
      </c>
      <c r="DC31" s="47" t="e">
        <f t="shared" si="52"/>
        <v>#DIV/0!</v>
      </c>
      <c r="DD31" s="44">
        <f t="shared" si="53"/>
        <v>0</v>
      </c>
      <c r="DE31" s="47" t="e">
        <f t="shared" si="54"/>
        <v>#DIV/0!</v>
      </c>
      <c r="DF31" s="44">
        <f t="shared" si="55"/>
        <v>0</v>
      </c>
      <c r="DG31" s="48" t="e">
        <f t="shared" si="56"/>
        <v>#DIV/0!</v>
      </c>
      <c r="DH31" s="174"/>
      <c r="DI31" s="187" t="s">
        <v>59</v>
      </c>
      <c r="DJ31" s="46">
        <f t="shared" si="57"/>
        <v>0</v>
      </c>
      <c r="DK31" s="44">
        <f t="shared" si="58"/>
        <v>0</v>
      </c>
      <c r="DL31" s="45">
        <f t="shared" si="59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46"/>
      <c r="K32" s="47"/>
      <c r="L32" s="44"/>
      <c r="M32" s="47"/>
      <c r="N32" s="44"/>
      <c r="O32" s="48"/>
      <c r="P32" s="137">
        <f t="shared" si="27"/>
        <v>0</v>
      </c>
      <c r="Q32" s="138">
        <f t="shared" si="28"/>
        <v>0</v>
      </c>
      <c r="R32" s="139">
        <f t="shared" si="29"/>
        <v>0</v>
      </c>
      <c r="S32" s="39"/>
      <c r="T32" s="5"/>
      <c r="U32" s="7"/>
      <c r="V32" s="5"/>
      <c r="W32" s="7"/>
      <c r="X32" s="5"/>
      <c r="Y32" s="7"/>
      <c r="Z32" s="46"/>
      <c r="AA32" s="47"/>
      <c r="AB32" s="44"/>
      <c r="AC32" s="47"/>
      <c r="AD32" s="44"/>
      <c r="AE32" s="48"/>
      <c r="AF32" s="137">
        <f t="shared" si="30"/>
        <v>0</v>
      </c>
      <c r="AG32" s="138">
        <f t="shared" si="31"/>
        <v>0</v>
      </c>
      <c r="AH32" s="139">
        <f t="shared" si="32"/>
        <v>0</v>
      </c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>
        <f t="shared" si="33"/>
        <v>0</v>
      </c>
      <c r="AW32" s="138">
        <f t="shared" si="34"/>
        <v>0</v>
      </c>
      <c r="AX32" s="139">
        <f t="shared" si="35"/>
        <v>0</v>
      </c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>
        <f t="shared" si="36"/>
        <v>0</v>
      </c>
      <c r="BM32" s="138">
        <f t="shared" si="37"/>
        <v>0</v>
      </c>
      <c r="BN32" s="139">
        <f t="shared" si="38"/>
        <v>0</v>
      </c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>
        <f t="shared" si="39"/>
        <v>0</v>
      </c>
      <c r="CC32" s="138">
        <f t="shared" si="40"/>
        <v>0</v>
      </c>
      <c r="CD32" s="139">
        <f t="shared" si="41"/>
        <v>0</v>
      </c>
      <c r="CE32" s="41"/>
      <c r="CF32" s="43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>
        <f t="shared" si="42"/>
        <v>0</v>
      </c>
      <c r="CS32" s="138">
        <f t="shared" si="43"/>
        <v>0</v>
      </c>
      <c r="CT32" s="139">
        <f t="shared" si="44"/>
        <v>0</v>
      </c>
      <c r="CU32" s="41"/>
      <c r="CV32" s="46">
        <f t="shared" si="45"/>
        <v>0</v>
      </c>
      <c r="CW32" s="47" t="e">
        <f t="shared" si="46"/>
        <v>#DIV/0!</v>
      </c>
      <c r="CX32" s="47">
        <f t="shared" si="47"/>
        <v>0</v>
      </c>
      <c r="CY32" s="47" t="e">
        <f t="shared" si="48"/>
        <v>#DIV/0!</v>
      </c>
      <c r="CZ32" s="44">
        <f t="shared" si="49"/>
        <v>0</v>
      </c>
      <c r="DA32" s="48" t="e">
        <f t="shared" si="50"/>
        <v>#DIV/0!</v>
      </c>
      <c r="DB32" s="46">
        <f t="shared" si="51"/>
        <v>0</v>
      </c>
      <c r="DC32" s="47" t="e">
        <f t="shared" si="52"/>
        <v>#DIV/0!</v>
      </c>
      <c r="DD32" s="44">
        <f t="shared" si="53"/>
        <v>0</v>
      </c>
      <c r="DE32" s="47" t="e">
        <f t="shared" si="54"/>
        <v>#DIV/0!</v>
      </c>
      <c r="DF32" s="44">
        <f t="shared" si="55"/>
        <v>0</v>
      </c>
      <c r="DG32" s="48" t="e">
        <f t="shared" si="56"/>
        <v>#DIV/0!</v>
      </c>
      <c r="DH32" s="174"/>
      <c r="DI32" s="187" t="s">
        <v>30</v>
      </c>
      <c r="DJ32" s="46">
        <f t="shared" si="57"/>
        <v>0</v>
      </c>
      <c r="DK32" s="44">
        <f t="shared" si="58"/>
        <v>0</v>
      </c>
      <c r="DL32" s="45">
        <f t="shared" si="59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46"/>
      <c r="K33" s="47"/>
      <c r="L33" s="44"/>
      <c r="M33" s="47"/>
      <c r="N33" s="44"/>
      <c r="O33" s="48"/>
      <c r="P33" s="137">
        <f t="shared" si="27"/>
        <v>0</v>
      </c>
      <c r="Q33" s="138">
        <f t="shared" si="28"/>
        <v>0</v>
      </c>
      <c r="R33" s="139">
        <f t="shared" si="29"/>
        <v>0</v>
      </c>
      <c r="S33" s="39"/>
      <c r="T33" s="5"/>
      <c r="U33" s="7"/>
      <c r="V33" s="5"/>
      <c r="W33" s="7"/>
      <c r="X33" s="5"/>
      <c r="Y33" s="7"/>
      <c r="Z33" s="46"/>
      <c r="AA33" s="47"/>
      <c r="AB33" s="44"/>
      <c r="AC33" s="47"/>
      <c r="AD33" s="44"/>
      <c r="AE33" s="48"/>
      <c r="AF33" s="137">
        <f t="shared" si="30"/>
        <v>0</v>
      </c>
      <c r="AG33" s="138">
        <f t="shared" si="31"/>
        <v>0</v>
      </c>
      <c r="AH33" s="139">
        <f t="shared" si="32"/>
        <v>0</v>
      </c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>
        <f t="shared" si="33"/>
        <v>0</v>
      </c>
      <c r="AW33" s="138">
        <f t="shared" si="34"/>
        <v>0</v>
      </c>
      <c r="AX33" s="139">
        <f t="shared" si="35"/>
        <v>0</v>
      </c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>
        <f t="shared" si="36"/>
        <v>0</v>
      </c>
      <c r="BM33" s="138">
        <f t="shared" si="37"/>
        <v>0</v>
      </c>
      <c r="BN33" s="139">
        <f t="shared" si="38"/>
        <v>0</v>
      </c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>
        <f t="shared" si="39"/>
        <v>0</v>
      </c>
      <c r="CC33" s="138">
        <f t="shared" si="40"/>
        <v>0</v>
      </c>
      <c r="CD33" s="139">
        <f t="shared" si="41"/>
        <v>0</v>
      </c>
      <c r="CE33" s="41"/>
      <c r="CF33" s="43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>
        <f t="shared" si="42"/>
        <v>0</v>
      </c>
      <c r="CS33" s="138">
        <f t="shared" si="43"/>
        <v>0</v>
      </c>
      <c r="CT33" s="139">
        <f t="shared" si="44"/>
        <v>0</v>
      </c>
      <c r="CU33" s="41"/>
      <c r="CV33" s="46">
        <f t="shared" si="45"/>
        <v>0</v>
      </c>
      <c r="CW33" s="47" t="e">
        <f t="shared" si="46"/>
        <v>#DIV/0!</v>
      </c>
      <c r="CX33" s="47">
        <f t="shared" si="47"/>
        <v>0</v>
      </c>
      <c r="CY33" s="47" t="e">
        <f t="shared" si="48"/>
        <v>#DIV/0!</v>
      </c>
      <c r="CZ33" s="44">
        <f t="shared" si="49"/>
        <v>0</v>
      </c>
      <c r="DA33" s="48" t="e">
        <f t="shared" si="50"/>
        <v>#DIV/0!</v>
      </c>
      <c r="DB33" s="46">
        <f t="shared" si="51"/>
        <v>0</v>
      </c>
      <c r="DC33" s="47" t="e">
        <f t="shared" si="52"/>
        <v>#DIV/0!</v>
      </c>
      <c r="DD33" s="44">
        <f t="shared" si="53"/>
        <v>0</v>
      </c>
      <c r="DE33" s="47" t="e">
        <f t="shared" si="54"/>
        <v>#DIV/0!</v>
      </c>
      <c r="DF33" s="44">
        <f t="shared" si="55"/>
        <v>0</v>
      </c>
      <c r="DG33" s="48" t="e">
        <f t="shared" si="56"/>
        <v>#DIV/0!</v>
      </c>
      <c r="DH33" s="174"/>
      <c r="DI33" s="187" t="s">
        <v>31</v>
      </c>
      <c r="DJ33" s="46">
        <f t="shared" si="57"/>
        <v>0</v>
      </c>
      <c r="DK33" s="44">
        <f t="shared" si="58"/>
        <v>0</v>
      </c>
      <c r="DL33" s="45">
        <f t="shared" si="59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46"/>
      <c r="K34" s="47"/>
      <c r="L34" s="44"/>
      <c r="M34" s="47"/>
      <c r="N34" s="44"/>
      <c r="O34" s="48"/>
      <c r="P34" s="137">
        <f t="shared" si="27"/>
        <v>0</v>
      </c>
      <c r="Q34" s="138">
        <f t="shared" si="28"/>
        <v>0</v>
      </c>
      <c r="R34" s="139">
        <f t="shared" si="29"/>
        <v>0</v>
      </c>
      <c r="S34" s="39"/>
      <c r="T34" s="5"/>
      <c r="U34" s="7"/>
      <c r="V34" s="5"/>
      <c r="W34" s="7"/>
      <c r="X34" s="5"/>
      <c r="Y34" s="7"/>
      <c r="Z34" s="46"/>
      <c r="AA34" s="47"/>
      <c r="AB34" s="44"/>
      <c r="AC34" s="47"/>
      <c r="AD34" s="44"/>
      <c r="AE34" s="48"/>
      <c r="AF34" s="137">
        <f t="shared" si="30"/>
        <v>0</v>
      </c>
      <c r="AG34" s="138">
        <f t="shared" si="31"/>
        <v>0</v>
      </c>
      <c r="AH34" s="139">
        <f t="shared" si="32"/>
        <v>0</v>
      </c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>
        <f t="shared" si="33"/>
        <v>0</v>
      </c>
      <c r="AW34" s="138">
        <f t="shared" si="34"/>
        <v>0</v>
      </c>
      <c r="AX34" s="139">
        <f t="shared" si="35"/>
        <v>0</v>
      </c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>
        <f t="shared" si="36"/>
        <v>0</v>
      </c>
      <c r="BM34" s="138">
        <f t="shared" si="37"/>
        <v>0</v>
      </c>
      <c r="BN34" s="139">
        <f t="shared" si="38"/>
        <v>0</v>
      </c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>
        <f t="shared" si="39"/>
        <v>0</v>
      </c>
      <c r="CC34" s="138">
        <f t="shared" si="40"/>
        <v>0</v>
      </c>
      <c r="CD34" s="139">
        <f t="shared" si="41"/>
        <v>0</v>
      </c>
      <c r="CE34" s="41"/>
      <c r="CF34" s="43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>
        <f t="shared" si="42"/>
        <v>0</v>
      </c>
      <c r="CS34" s="138">
        <f t="shared" si="43"/>
        <v>0</v>
      </c>
      <c r="CT34" s="139">
        <f t="shared" si="44"/>
        <v>0</v>
      </c>
      <c r="CU34" s="41"/>
      <c r="CV34" s="46">
        <f t="shared" si="45"/>
        <v>0</v>
      </c>
      <c r="CW34" s="47" t="e">
        <f t="shared" si="46"/>
        <v>#DIV/0!</v>
      </c>
      <c r="CX34" s="47">
        <f t="shared" si="47"/>
        <v>0</v>
      </c>
      <c r="CY34" s="47" t="e">
        <f t="shared" si="48"/>
        <v>#DIV/0!</v>
      </c>
      <c r="CZ34" s="44">
        <f t="shared" si="49"/>
        <v>0</v>
      </c>
      <c r="DA34" s="48" t="e">
        <f t="shared" si="50"/>
        <v>#DIV/0!</v>
      </c>
      <c r="DB34" s="46">
        <f t="shared" si="51"/>
        <v>0</v>
      </c>
      <c r="DC34" s="47" t="e">
        <f t="shared" si="52"/>
        <v>#DIV/0!</v>
      </c>
      <c r="DD34" s="44">
        <f t="shared" si="53"/>
        <v>0</v>
      </c>
      <c r="DE34" s="47" t="e">
        <f t="shared" si="54"/>
        <v>#DIV/0!</v>
      </c>
      <c r="DF34" s="44">
        <f t="shared" si="55"/>
        <v>0</v>
      </c>
      <c r="DG34" s="48" t="e">
        <f t="shared" si="56"/>
        <v>#DIV/0!</v>
      </c>
      <c r="DH34" s="174"/>
      <c r="DI34" s="187" t="s">
        <v>32</v>
      </c>
      <c r="DJ34" s="46">
        <f t="shared" si="57"/>
        <v>0</v>
      </c>
      <c r="DK34" s="44">
        <f t="shared" si="58"/>
        <v>0</v>
      </c>
      <c r="DL34" s="45">
        <f t="shared" si="59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46"/>
      <c r="K35" s="47"/>
      <c r="L35" s="44"/>
      <c r="M35" s="47"/>
      <c r="N35" s="44"/>
      <c r="O35" s="48"/>
      <c r="P35" s="137">
        <f t="shared" si="27"/>
        <v>0</v>
      </c>
      <c r="Q35" s="138">
        <f t="shared" si="28"/>
        <v>0</v>
      </c>
      <c r="R35" s="139">
        <f t="shared" si="29"/>
        <v>0</v>
      </c>
      <c r="S35" s="39"/>
      <c r="T35" s="5"/>
      <c r="U35" s="7"/>
      <c r="V35" s="5"/>
      <c r="W35" s="7"/>
      <c r="X35" s="5"/>
      <c r="Y35" s="7"/>
      <c r="Z35" s="46"/>
      <c r="AA35" s="47"/>
      <c r="AB35" s="44"/>
      <c r="AC35" s="47"/>
      <c r="AD35" s="44"/>
      <c r="AE35" s="48"/>
      <c r="AF35" s="137">
        <f t="shared" si="30"/>
        <v>0</v>
      </c>
      <c r="AG35" s="138">
        <f t="shared" si="31"/>
        <v>0</v>
      </c>
      <c r="AH35" s="139">
        <f t="shared" si="32"/>
        <v>0</v>
      </c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>
        <f t="shared" si="33"/>
        <v>0</v>
      </c>
      <c r="AW35" s="138">
        <f t="shared" si="34"/>
        <v>0</v>
      </c>
      <c r="AX35" s="139">
        <f t="shared" si="35"/>
        <v>0</v>
      </c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>
        <f t="shared" si="36"/>
        <v>0</v>
      </c>
      <c r="BM35" s="138">
        <f t="shared" si="37"/>
        <v>0</v>
      </c>
      <c r="BN35" s="139">
        <f t="shared" si="38"/>
        <v>0</v>
      </c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>
        <f t="shared" si="39"/>
        <v>0</v>
      </c>
      <c r="CC35" s="138">
        <f t="shared" si="40"/>
        <v>0</v>
      </c>
      <c r="CD35" s="139">
        <f t="shared" si="41"/>
        <v>0</v>
      </c>
      <c r="CE35" s="41"/>
      <c r="CF35" s="43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>
        <f t="shared" si="42"/>
        <v>0</v>
      </c>
      <c r="CS35" s="138">
        <f t="shared" si="43"/>
        <v>0</v>
      </c>
      <c r="CT35" s="139">
        <f t="shared" si="44"/>
        <v>0</v>
      </c>
      <c r="CU35" s="41"/>
      <c r="CV35" s="46">
        <f t="shared" si="45"/>
        <v>0</v>
      </c>
      <c r="CW35" s="47" t="e">
        <f t="shared" si="46"/>
        <v>#DIV/0!</v>
      </c>
      <c r="CX35" s="47">
        <f t="shared" si="47"/>
        <v>0</v>
      </c>
      <c r="CY35" s="47" t="e">
        <f t="shared" si="48"/>
        <v>#DIV/0!</v>
      </c>
      <c r="CZ35" s="44">
        <f t="shared" si="49"/>
        <v>0</v>
      </c>
      <c r="DA35" s="48" t="e">
        <f t="shared" si="50"/>
        <v>#DIV/0!</v>
      </c>
      <c r="DB35" s="46">
        <f t="shared" si="51"/>
        <v>0</v>
      </c>
      <c r="DC35" s="47" t="e">
        <f t="shared" si="52"/>
        <v>#DIV/0!</v>
      </c>
      <c r="DD35" s="44">
        <f t="shared" si="53"/>
        <v>0</v>
      </c>
      <c r="DE35" s="47" t="e">
        <f t="shared" si="54"/>
        <v>#DIV/0!</v>
      </c>
      <c r="DF35" s="44">
        <f t="shared" si="55"/>
        <v>0</v>
      </c>
      <c r="DG35" s="48" t="e">
        <f t="shared" si="56"/>
        <v>#DIV/0!</v>
      </c>
      <c r="DH35" s="174"/>
      <c r="DI35" s="187" t="s">
        <v>33</v>
      </c>
      <c r="DJ35" s="46">
        <f t="shared" si="57"/>
        <v>0</v>
      </c>
      <c r="DK35" s="44">
        <f t="shared" si="58"/>
        <v>0</v>
      </c>
      <c r="DL35" s="45">
        <f t="shared" si="59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46"/>
      <c r="K36" s="47"/>
      <c r="L36" s="44"/>
      <c r="M36" s="47"/>
      <c r="N36" s="44"/>
      <c r="O36" s="48"/>
      <c r="P36" s="137">
        <f t="shared" si="27"/>
        <v>0</v>
      </c>
      <c r="Q36" s="138">
        <f t="shared" si="28"/>
        <v>0</v>
      </c>
      <c r="R36" s="139">
        <f t="shared" si="29"/>
        <v>0</v>
      </c>
      <c r="S36" s="39"/>
      <c r="T36" s="5"/>
      <c r="U36" s="7"/>
      <c r="V36" s="5"/>
      <c r="W36" s="7"/>
      <c r="X36" s="5"/>
      <c r="Y36" s="7"/>
      <c r="Z36" s="46"/>
      <c r="AA36" s="47"/>
      <c r="AB36" s="44"/>
      <c r="AC36" s="47"/>
      <c r="AD36" s="44"/>
      <c r="AE36" s="48"/>
      <c r="AF36" s="137">
        <f t="shared" si="30"/>
        <v>0</v>
      </c>
      <c r="AG36" s="138">
        <f t="shared" si="31"/>
        <v>0</v>
      </c>
      <c r="AH36" s="139">
        <f t="shared" si="32"/>
        <v>0</v>
      </c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>
        <f t="shared" si="33"/>
        <v>0</v>
      </c>
      <c r="AW36" s="138">
        <f t="shared" si="34"/>
        <v>0</v>
      </c>
      <c r="AX36" s="139">
        <f t="shared" si="35"/>
        <v>0</v>
      </c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>
        <f t="shared" si="36"/>
        <v>0</v>
      </c>
      <c r="BM36" s="138">
        <f t="shared" si="37"/>
        <v>0</v>
      </c>
      <c r="BN36" s="139">
        <f t="shared" si="38"/>
        <v>0</v>
      </c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>
        <f t="shared" si="39"/>
        <v>0</v>
      </c>
      <c r="CC36" s="138">
        <f t="shared" si="40"/>
        <v>0</v>
      </c>
      <c r="CD36" s="139">
        <f t="shared" si="41"/>
        <v>0</v>
      </c>
      <c r="CE36" s="41"/>
      <c r="CF36" s="43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>
        <f t="shared" si="42"/>
        <v>0</v>
      </c>
      <c r="CS36" s="138">
        <f t="shared" si="43"/>
        <v>0</v>
      </c>
      <c r="CT36" s="139">
        <f t="shared" si="44"/>
        <v>0</v>
      </c>
      <c r="CU36" s="41"/>
      <c r="CV36" s="46">
        <f t="shared" si="45"/>
        <v>0</v>
      </c>
      <c r="CW36" s="47" t="e">
        <f t="shared" si="46"/>
        <v>#DIV/0!</v>
      </c>
      <c r="CX36" s="47">
        <f t="shared" si="47"/>
        <v>0</v>
      </c>
      <c r="CY36" s="47" t="e">
        <f t="shared" si="48"/>
        <v>#DIV/0!</v>
      </c>
      <c r="CZ36" s="44">
        <f t="shared" si="49"/>
        <v>0</v>
      </c>
      <c r="DA36" s="48" t="e">
        <f t="shared" si="50"/>
        <v>#DIV/0!</v>
      </c>
      <c r="DB36" s="46">
        <f t="shared" si="51"/>
        <v>0</v>
      </c>
      <c r="DC36" s="47" t="e">
        <f t="shared" si="52"/>
        <v>#DIV/0!</v>
      </c>
      <c r="DD36" s="44">
        <f t="shared" si="53"/>
        <v>0</v>
      </c>
      <c r="DE36" s="47" t="e">
        <f t="shared" si="54"/>
        <v>#DIV/0!</v>
      </c>
      <c r="DF36" s="44">
        <f t="shared" si="55"/>
        <v>0</v>
      </c>
      <c r="DG36" s="48" t="e">
        <f t="shared" si="56"/>
        <v>#DIV/0!</v>
      </c>
      <c r="DH36" s="174"/>
      <c r="DI36" s="187" t="s">
        <v>34</v>
      </c>
      <c r="DJ36" s="46">
        <f t="shared" si="57"/>
        <v>0</v>
      </c>
      <c r="DK36" s="44">
        <f t="shared" si="58"/>
        <v>0</v>
      </c>
      <c r="DL36" s="45">
        <f t="shared" si="59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46"/>
      <c r="K37" s="47"/>
      <c r="L37" s="44"/>
      <c r="M37" s="47"/>
      <c r="N37" s="44"/>
      <c r="O37" s="48"/>
      <c r="P37" s="137">
        <f t="shared" si="27"/>
        <v>0</v>
      </c>
      <c r="Q37" s="138">
        <f t="shared" si="28"/>
        <v>0</v>
      </c>
      <c r="R37" s="139">
        <f t="shared" si="29"/>
        <v>0</v>
      </c>
      <c r="S37" s="39"/>
      <c r="T37" s="5"/>
      <c r="U37" s="7"/>
      <c r="V37" s="5"/>
      <c r="W37" s="7"/>
      <c r="X37" s="5"/>
      <c r="Y37" s="7"/>
      <c r="Z37" s="46"/>
      <c r="AA37" s="47"/>
      <c r="AB37" s="44"/>
      <c r="AC37" s="47"/>
      <c r="AD37" s="44"/>
      <c r="AE37" s="48"/>
      <c r="AF37" s="137">
        <f t="shared" si="30"/>
        <v>0</v>
      </c>
      <c r="AG37" s="138">
        <f t="shared" si="31"/>
        <v>0</v>
      </c>
      <c r="AH37" s="139">
        <f t="shared" si="32"/>
        <v>0</v>
      </c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>
        <f t="shared" si="33"/>
        <v>0</v>
      </c>
      <c r="AW37" s="138">
        <f t="shared" si="34"/>
        <v>0</v>
      </c>
      <c r="AX37" s="139">
        <f t="shared" si="35"/>
        <v>0</v>
      </c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>
        <f t="shared" si="36"/>
        <v>0</v>
      </c>
      <c r="BM37" s="138">
        <f t="shared" si="37"/>
        <v>0</v>
      </c>
      <c r="BN37" s="139">
        <f t="shared" si="38"/>
        <v>0</v>
      </c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>
        <f t="shared" si="39"/>
        <v>0</v>
      </c>
      <c r="CC37" s="138">
        <f t="shared" si="40"/>
        <v>0</v>
      </c>
      <c r="CD37" s="139">
        <f t="shared" si="41"/>
        <v>0</v>
      </c>
      <c r="CE37" s="41"/>
      <c r="CF37" s="43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>
        <f t="shared" si="42"/>
        <v>0</v>
      </c>
      <c r="CS37" s="138">
        <f t="shared" si="43"/>
        <v>0</v>
      </c>
      <c r="CT37" s="139">
        <f t="shared" si="44"/>
        <v>0</v>
      </c>
      <c r="CU37" s="41"/>
      <c r="CV37" s="46">
        <f t="shared" si="45"/>
        <v>0</v>
      </c>
      <c r="CW37" s="47" t="e">
        <f t="shared" si="46"/>
        <v>#DIV/0!</v>
      </c>
      <c r="CX37" s="47">
        <f t="shared" si="47"/>
        <v>0</v>
      </c>
      <c r="CY37" s="47" t="e">
        <f t="shared" si="48"/>
        <v>#DIV/0!</v>
      </c>
      <c r="CZ37" s="44">
        <f t="shared" si="49"/>
        <v>0</v>
      </c>
      <c r="DA37" s="48" t="e">
        <f t="shared" si="50"/>
        <v>#DIV/0!</v>
      </c>
      <c r="DB37" s="46">
        <f t="shared" si="51"/>
        <v>0</v>
      </c>
      <c r="DC37" s="47" t="e">
        <f t="shared" si="52"/>
        <v>#DIV/0!</v>
      </c>
      <c r="DD37" s="44">
        <f t="shared" si="53"/>
        <v>0</v>
      </c>
      <c r="DE37" s="47" t="e">
        <f t="shared" si="54"/>
        <v>#DIV/0!</v>
      </c>
      <c r="DF37" s="44">
        <f t="shared" si="55"/>
        <v>0</v>
      </c>
      <c r="DG37" s="48" t="e">
        <f t="shared" si="56"/>
        <v>#DIV/0!</v>
      </c>
      <c r="DH37" s="174"/>
      <c r="DI37" s="187" t="s">
        <v>35</v>
      </c>
      <c r="DJ37" s="46">
        <f t="shared" si="57"/>
        <v>0</v>
      </c>
      <c r="DK37" s="44">
        <f t="shared" si="58"/>
        <v>0</v>
      </c>
      <c r="DL37" s="45">
        <f t="shared" si="59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46"/>
      <c r="K38" s="47"/>
      <c r="L38" s="44"/>
      <c r="M38" s="47"/>
      <c r="N38" s="44"/>
      <c r="O38" s="48"/>
      <c r="P38" s="137">
        <f t="shared" si="27"/>
        <v>0</v>
      </c>
      <c r="Q38" s="138">
        <f t="shared" si="28"/>
        <v>0</v>
      </c>
      <c r="R38" s="139">
        <f t="shared" si="29"/>
        <v>0</v>
      </c>
      <c r="S38" s="39"/>
      <c r="T38" s="5"/>
      <c r="U38" s="7"/>
      <c r="V38" s="5"/>
      <c r="W38" s="7"/>
      <c r="X38" s="5"/>
      <c r="Y38" s="7"/>
      <c r="Z38" s="46"/>
      <c r="AA38" s="47"/>
      <c r="AB38" s="44"/>
      <c r="AC38" s="47"/>
      <c r="AD38" s="44"/>
      <c r="AE38" s="48"/>
      <c r="AF38" s="137">
        <f t="shared" si="30"/>
        <v>0</v>
      </c>
      <c r="AG38" s="138">
        <f t="shared" si="31"/>
        <v>0</v>
      </c>
      <c r="AH38" s="139">
        <f t="shared" si="32"/>
        <v>0</v>
      </c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>
        <f t="shared" si="33"/>
        <v>0</v>
      </c>
      <c r="AW38" s="138">
        <f t="shared" si="34"/>
        <v>0</v>
      </c>
      <c r="AX38" s="139">
        <f t="shared" si="35"/>
        <v>0</v>
      </c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>
        <f t="shared" si="36"/>
        <v>0</v>
      </c>
      <c r="BM38" s="138">
        <f t="shared" si="37"/>
        <v>0</v>
      </c>
      <c r="BN38" s="139">
        <f t="shared" si="38"/>
        <v>0</v>
      </c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>
        <f t="shared" si="39"/>
        <v>0</v>
      </c>
      <c r="CC38" s="138">
        <f t="shared" si="40"/>
        <v>0</v>
      </c>
      <c r="CD38" s="139">
        <f t="shared" si="41"/>
        <v>0</v>
      </c>
      <c r="CE38" s="41"/>
      <c r="CF38" s="43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>
        <f t="shared" si="42"/>
        <v>0</v>
      </c>
      <c r="CS38" s="138">
        <f t="shared" si="43"/>
        <v>0</v>
      </c>
      <c r="CT38" s="139">
        <f t="shared" si="44"/>
        <v>0</v>
      </c>
      <c r="CU38" s="41"/>
      <c r="CV38" s="46">
        <f t="shared" si="45"/>
        <v>0</v>
      </c>
      <c r="CW38" s="47" t="e">
        <f t="shared" si="46"/>
        <v>#DIV/0!</v>
      </c>
      <c r="CX38" s="47">
        <f t="shared" si="47"/>
        <v>0</v>
      </c>
      <c r="CY38" s="47" t="e">
        <f t="shared" si="48"/>
        <v>#DIV/0!</v>
      </c>
      <c r="CZ38" s="44">
        <f t="shared" si="49"/>
        <v>0</v>
      </c>
      <c r="DA38" s="48" t="e">
        <f t="shared" si="50"/>
        <v>#DIV/0!</v>
      </c>
      <c r="DB38" s="46">
        <f t="shared" si="51"/>
        <v>0</v>
      </c>
      <c r="DC38" s="47" t="e">
        <f t="shared" si="52"/>
        <v>#DIV/0!</v>
      </c>
      <c r="DD38" s="44">
        <f t="shared" si="53"/>
        <v>0</v>
      </c>
      <c r="DE38" s="47" t="e">
        <f t="shared" si="54"/>
        <v>#DIV/0!</v>
      </c>
      <c r="DF38" s="44">
        <f t="shared" si="55"/>
        <v>0</v>
      </c>
      <c r="DG38" s="48" t="e">
        <f t="shared" si="56"/>
        <v>#DIV/0!</v>
      </c>
      <c r="DH38" s="174"/>
      <c r="DI38" s="187" t="s">
        <v>36</v>
      </c>
      <c r="DJ38" s="46">
        <f t="shared" si="57"/>
        <v>0</v>
      </c>
      <c r="DK38" s="44">
        <f t="shared" si="58"/>
        <v>0</v>
      </c>
      <c r="DL38" s="45">
        <f t="shared" si="59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46"/>
      <c r="K39" s="47"/>
      <c r="L39" s="44"/>
      <c r="M39" s="47"/>
      <c r="N39" s="44"/>
      <c r="O39" s="48"/>
      <c r="P39" s="137">
        <f t="shared" si="27"/>
        <v>0</v>
      </c>
      <c r="Q39" s="138">
        <f t="shared" si="28"/>
        <v>0</v>
      </c>
      <c r="R39" s="139">
        <f t="shared" si="29"/>
        <v>0</v>
      </c>
      <c r="S39" s="39"/>
      <c r="T39" s="5"/>
      <c r="U39" s="7"/>
      <c r="V39" s="5"/>
      <c r="W39" s="7"/>
      <c r="X39" s="5"/>
      <c r="Y39" s="7"/>
      <c r="Z39" s="46"/>
      <c r="AA39" s="47"/>
      <c r="AB39" s="44"/>
      <c r="AC39" s="47"/>
      <c r="AD39" s="44"/>
      <c r="AE39" s="48"/>
      <c r="AF39" s="137">
        <f t="shared" si="30"/>
        <v>0</v>
      </c>
      <c r="AG39" s="138">
        <f t="shared" si="31"/>
        <v>0</v>
      </c>
      <c r="AH39" s="139">
        <f t="shared" si="32"/>
        <v>0</v>
      </c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>
        <f t="shared" si="33"/>
        <v>0</v>
      </c>
      <c r="AW39" s="138">
        <f t="shared" si="34"/>
        <v>0</v>
      </c>
      <c r="AX39" s="139">
        <f t="shared" si="35"/>
        <v>0</v>
      </c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>
        <f t="shared" si="36"/>
        <v>0</v>
      </c>
      <c r="BM39" s="138">
        <f t="shared" si="37"/>
        <v>0</v>
      </c>
      <c r="BN39" s="139">
        <f t="shared" si="38"/>
        <v>0</v>
      </c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>
        <f t="shared" si="39"/>
        <v>0</v>
      </c>
      <c r="CC39" s="138">
        <f t="shared" si="40"/>
        <v>0</v>
      </c>
      <c r="CD39" s="139">
        <f t="shared" si="41"/>
        <v>0</v>
      </c>
      <c r="CE39" s="41"/>
      <c r="CF39" s="43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0</v>
      </c>
      <c r="CW39" s="47" t="e">
        <f t="shared" si="46"/>
        <v>#DIV/0!</v>
      </c>
      <c r="CX39" s="47">
        <f t="shared" si="47"/>
        <v>0</v>
      </c>
      <c r="CY39" s="47" t="e">
        <f t="shared" si="48"/>
        <v>#DIV/0!</v>
      </c>
      <c r="CZ39" s="44">
        <f t="shared" si="49"/>
        <v>0</v>
      </c>
      <c r="DA39" s="48" t="e">
        <f t="shared" si="50"/>
        <v>#DIV/0!</v>
      </c>
      <c r="DB39" s="46">
        <f t="shared" si="51"/>
        <v>0</v>
      </c>
      <c r="DC39" s="47" t="e">
        <f t="shared" si="52"/>
        <v>#DIV/0!</v>
      </c>
      <c r="DD39" s="44">
        <f t="shared" si="53"/>
        <v>0</v>
      </c>
      <c r="DE39" s="47" t="e">
        <f t="shared" si="54"/>
        <v>#DIV/0!</v>
      </c>
      <c r="DF39" s="44">
        <f t="shared" si="55"/>
        <v>0</v>
      </c>
      <c r="DG39" s="48" t="e">
        <f t="shared" si="56"/>
        <v>#DIV/0!</v>
      </c>
      <c r="DH39" s="174"/>
      <c r="DI39" s="187" t="s">
        <v>37</v>
      </c>
      <c r="DJ39" s="46">
        <f t="shared" si="57"/>
        <v>0</v>
      </c>
      <c r="DK39" s="44">
        <f t="shared" si="58"/>
        <v>0</v>
      </c>
      <c r="DL39" s="45">
        <f t="shared" si="59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46"/>
      <c r="K40" s="47"/>
      <c r="L40" s="44"/>
      <c r="M40" s="47"/>
      <c r="N40" s="44"/>
      <c r="O40" s="48"/>
      <c r="P40" s="137">
        <f t="shared" si="27"/>
        <v>0</v>
      </c>
      <c r="Q40" s="138">
        <f t="shared" si="28"/>
        <v>0</v>
      </c>
      <c r="R40" s="139">
        <f t="shared" si="29"/>
        <v>0</v>
      </c>
      <c r="S40" s="39"/>
      <c r="T40" s="5"/>
      <c r="U40" s="7"/>
      <c r="V40" s="5"/>
      <c r="W40" s="7"/>
      <c r="X40" s="5"/>
      <c r="Y40" s="7"/>
      <c r="Z40" s="46"/>
      <c r="AA40" s="47"/>
      <c r="AB40" s="44"/>
      <c r="AC40" s="47"/>
      <c r="AD40" s="44"/>
      <c r="AE40" s="48"/>
      <c r="AF40" s="137">
        <f t="shared" si="30"/>
        <v>0</v>
      </c>
      <c r="AG40" s="138">
        <f t="shared" si="31"/>
        <v>0</v>
      </c>
      <c r="AH40" s="139">
        <f t="shared" si="32"/>
        <v>0</v>
      </c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>
        <f t="shared" si="33"/>
        <v>0</v>
      </c>
      <c r="AW40" s="138">
        <f t="shared" si="34"/>
        <v>0</v>
      </c>
      <c r="AX40" s="139">
        <f t="shared" si="35"/>
        <v>0</v>
      </c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>
        <f t="shared" si="36"/>
        <v>0</v>
      </c>
      <c r="BM40" s="138">
        <f t="shared" si="37"/>
        <v>0</v>
      </c>
      <c r="BN40" s="139">
        <f t="shared" si="38"/>
        <v>0</v>
      </c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>
        <f t="shared" si="39"/>
        <v>0</v>
      </c>
      <c r="CC40" s="138">
        <f t="shared" si="40"/>
        <v>0</v>
      </c>
      <c r="CD40" s="139">
        <f t="shared" si="41"/>
        <v>0</v>
      </c>
      <c r="CE40" s="41"/>
      <c r="CF40" s="43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>
        <f t="shared" si="42"/>
        <v>0</v>
      </c>
      <c r="CS40" s="138">
        <f t="shared" si="43"/>
        <v>0</v>
      </c>
      <c r="CT40" s="139">
        <f t="shared" si="44"/>
        <v>0</v>
      </c>
      <c r="CU40" s="41"/>
      <c r="CV40" s="46">
        <f t="shared" si="45"/>
        <v>0</v>
      </c>
      <c r="CW40" s="47" t="e">
        <f t="shared" si="46"/>
        <v>#DIV/0!</v>
      </c>
      <c r="CX40" s="47">
        <f t="shared" si="47"/>
        <v>0</v>
      </c>
      <c r="CY40" s="47" t="e">
        <f t="shared" si="48"/>
        <v>#DIV/0!</v>
      </c>
      <c r="CZ40" s="44">
        <f t="shared" si="49"/>
        <v>0</v>
      </c>
      <c r="DA40" s="48" t="e">
        <f t="shared" si="50"/>
        <v>#DIV/0!</v>
      </c>
      <c r="DB40" s="46">
        <f t="shared" si="51"/>
        <v>0</v>
      </c>
      <c r="DC40" s="47" t="e">
        <f t="shared" si="52"/>
        <v>#DIV/0!</v>
      </c>
      <c r="DD40" s="44">
        <f t="shared" si="53"/>
        <v>0</v>
      </c>
      <c r="DE40" s="47" t="e">
        <f t="shared" si="54"/>
        <v>#DIV/0!</v>
      </c>
      <c r="DF40" s="44">
        <f t="shared" si="55"/>
        <v>0</v>
      </c>
      <c r="DG40" s="48" t="e">
        <f t="shared" si="56"/>
        <v>#DIV/0!</v>
      </c>
      <c r="DH40" s="174"/>
      <c r="DI40" s="187" t="s">
        <v>38</v>
      </c>
      <c r="DJ40" s="46">
        <f t="shared" si="57"/>
        <v>0</v>
      </c>
      <c r="DK40" s="44">
        <f t="shared" si="58"/>
        <v>0</v>
      </c>
      <c r="DL40" s="45">
        <f t="shared" si="59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46"/>
      <c r="K41" s="47"/>
      <c r="L41" s="44"/>
      <c r="M41" s="47"/>
      <c r="N41" s="44"/>
      <c r="O41" s="48"/>
      <c r="P41" s="137">
        <f t="shared" si="27"/>
        <v>0</v>
      </c>
      <c r="Q41" s="138">
        <f t="shared" si="28"/>
        <v>0</v>
      </c>
      <c r="R41" s="139">
        <f t="shared" si="29"/>
        <v>0</v>
      </c>
      <c r="S41" s="39"/>
      <c r="T41" s="5"/>
      <c r="U41" s="7"/>
      <c r="V41" s="5"/>
      <c r="W41" s="7"/>
      <c r="X41" s="5"/>
      <c r="Y41" s="7"/>
      <c r="Z41" s="46"/>
      <c r="AA41" s="47"/>
      <c r="AB41" s="44"/>
      <c r="AC41" s="47"/>
      <c r="AD41" s="44"/>
      <c r="AE41" s="48"/>
      <c r="AF41" s="137">
        <f t="shared" si="30"/>
        <v>0</v>
      </c>
      <c r="AG41" s="138">
        <f t="shared" si="31"/>
        <v>0</v>
      </c>
      <c r="AH41" s="139">
        <f t="shared" si="32"/>
        <v>0</v>
      </c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>
        <f t="shared" si="33"/>
        <v>0</v>
      </c>
      <c r="AW41" s="138">
        <f t="shared" si="34"/>
        <v>0</v>
      </c>
      <c r="AX41" s="139">
        <f t="shared" si="35"/>
        <v>0</v>
      </c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>
        <f t="shared" si="36"/>
        <v>0</v>
      </c>
      <c r="BM41" s="138">
        <f t="shared" si="37"/>
        <v>0</v>
      </c>
      <c r="BN41" s="139">
        <f t="shared" si="38"/>
        <v>0</v>
      </c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>
        <f t="shared" si="39"/>
        <v>0</v>
      </c>
      <c r="CC41" s="138">
        <f t="shared" si="40"/>
        <v>0</v>
      </c>
      <c r="CD41" s="139">
        <f t="shared" si="41"/>
        <v>0</v>
      </c>
      <c r="CE41" s="41"/>
      <c r="CF41" s="43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>
        <f t="shared" si="42"/>
        <v>0</v>
      </c>
      <c r="CS41" s="138">
        <f t="shared" si="43"/>
        <v>0</v>
      </c>
      <c r="CT41" s="139">
        <f t="shared" si="44"/>
        <v>0</v>
      </c>
      <c r="CU41" s="41"/>
      <c r="CV41" s="46">
        <f t="shared" si="45"/>
        <v>0</v>
      </c>
      <c r="CW41" s="47" t="e">
        <f t="shared" si="46"/>
        <v>#DIV/0!</v>
      </c>
      <c r="CX41" s="47">
        <f t="shared" si="47"/>
        <v>0</v>
      </c>
      <c r="CY41" s="47" t="e">
        <f t="shared" si="48"/>
        <v>#DIV/0!</v>
      </c>
      <c r="CZ41" s="44">
        <f t="shared" si="49"/>
        <v>0</v>
      </c>
      <c r="DA41" s="48" t="e">
        <f t="shared" si="50"/>
        <v>#DIV/0!</v>
      </c>
      <c r="DB41" s="46">
        <f t="shared" si="51"/>
        <v>0</v>
      </c>
      <c r="DC41" s="47" t="e">
        <f t="shared" si="52"/>
        <v>#DIV/0!</v>
      </c>
      <c r="DD41" s="44">
        <f t="shared" si="53"/>
        <v>0</v>
      </c>
      <c r="DE41" s="47" t="e">
        <f t="shared" si="54"/>
        <v>#DIV/0!</v>
      </c>
      <c r="DF41" s="44">
        <f t="shared" si="55"/>
        <v>0</v>
      </c>
      <c r="DG41" s="48" t="e">
        <f t="shared" si="56"/>
        <v>#DIV/0!</v>
      </c>
      <c r="DH41" s="174"/>
      <c r="DI41" s="187" t="s">
        <v>39</v>
      </c>
      <c r="DJ41" s="46">
        <f t="shared" si="57"/>
        <v>0</v>
      </c>
      <c r="DK41" s="44">
        <f t="shared" si="58"/>
        <v>0</v>
      </c>
      <c r="DL41" s="45">
        <f t="shared" si="59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46"/>
      <c r="K42" s="47"/>
      <c r="L42" s="44"/>
      <c r="M42" s="47"/>
      <c r="N42" s="44"/>
      <c r="O42" s="48"/>
      <c r="P42" s="137">
        <f t="shared" si="27"/>
        <v>0</v>
      </c>
      <c r="Q42" s="138">
        <f t="shared" si="28"/>
        <v>0</v>
      </c>
      <c r="R42" s="139">
        <f t="shared" si="29"/>
        <v>0</v>
      </c>
      <c r="S42" s="39"/>
      <c r="T42" s="5"/>
      <c r="U42" s="7"/>
      <c r="V42" s="5"/>
      <c r="W42" s="7"/>
      <c r="X42" s="5"/>
      <c r="Y42" s="7"/>
      <c r="Z42" s="46"/>
      <c r="AA42" s="47"/>
      <c r="AB42" s="44"/>
      <c r="AC42" s="47"/>
      <c r="AD42" s="44"/>
      <c r="AE42" s="48"/>
      <c r="AF42" s="137">
        <f t="shared" si="30"/>
        <v>0</v>
      </c>
      <c r="AG42" s="138">
        <f t="shared" si="31"/>
        <v>0</v>
      </c>
      <c r="AH42" s="139">
        <f t="shared" si="32"/>
        <v>0</v>
      </c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>
        <f t="shared" si="33"/>
        <v>0</v>
      </c>
      <c r="AW42" s="138">
        <f t="shared" si="34"/>
        <v>0</v>
      </c>
      <c r="AX42" s="139">
        <f t="shared" si="35"/>
        <v>0</v>
      </c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>
        <f t="shared" si="36"/>
        <v>0</v>
      </c>
      <c r="BM42" s="138">
        <f t="shared" si="37"/>
        <v>0</v>
      </c>
      <c r="BN42" s="139">
        <f t="shared" si="38"/>
        <v>0</v>
      </c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>
        <f t="shared" si="39"/>
        <v>0</v>
      </c>
      <c r="CC42" s="138">
        <f t="shared" si="40"/>
        <v>0</v>
      </c>
      <c r="CD42" s="139">
        <f t="shared" si="41"/>
        <v>0</v>
      </c>
      <c r="CE42" s="41"/>
      <c r="CF42" s="43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>
        <f t="shared" si="42"/>
        <v>0</v>
      </c>
      <c r="CS42" s="138">
        <f t="shared" si="43"/>
        <v>0</v>
      </c>
      <c r="CT42" s="139">
        <f t="shared" si="44"/>
        <v>0</v>
      </c>
      <c r="CU42" s="41"/>
      <c r="CV42" s="46">
        <f t="shared" si="45"/>
        <v>0</v>
      </c>
      <c r="CW42" s="47" t="e">
        <f t="shared" si="46"/>
        <v>#DIV/0!</v>
      </c>
      <c r="CX42" s="47">
        <f t="shared" si="47"/>
        <v>0</v>
      </c>
      <c r="CY42" s="47" t="e">
        <f t="shared" si="48"/>
        <v>#DIV/0!</v>
      </c>
      <c r="CZ42" s="44">
        <f t="shared" si="49"/>
        <v>0</v>
      </c>
      <c r="DA42" s="48" t="e">
        <f t="shared" si="50"/>
        <v>#DIV/0!</v>
      </c>
      <c r="DB42" s="46">
        <f t="shared" si="51"/>
        <v>0</v>
      </c>
      <c r="DC42" s="47" t="e">
        <f t="shared" si="52"/>
        <v>#DIV/0!</v>
      </c>
      <c r="DD42" s="44">
        <f t="shared" si="53"/>
        <v>0</v>
      </c>
      <c r="DE42" s="47" t="e">
        <f t="shared" si="54"/>
        <v>#DIV/0!</v>
      </c>
      <c r="DF42" s="44">
        <f t="shared" si="55"/>
        <v>0</v>
      </c>
      <c r="DG42" s="48" t="e">
        <f t="shared" si="56"/>
        <v>#DIV/0!</v>
      </c>
      <c r="DH42" s="174"/>
      <c r="DI42" s="187" t="s">
        <v>55</v>
      </c>
      <c r="DJ42" s="46">
        <f t="shared" si="57"/>
        <v>0</v>
      </c>
      <c r="DK42" s="44">
        <f t="shared" si="58"/>
        <v>0</v>
      </c>
      <c r="DL42" s="45">
        <f t="shared" si="59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46"/>
      <c r="K43" s="47"/>
      <c r="L43" s="44"/>
      <c r="M43" s="47"/>
      <c r="N43" s="44"/>
      <c r="O43" s="48"/>
      <c r="P43" s="137">
        <f t="shared" si="27"/>
        <v>0</v>
      </c>
      <c r="Q43" s="138">
        <f t="shared" si="28"/>
        <v>0</v>
      </c>
      <c r="R43" s="139">
        <f t="shared" si="29"/>
        <v>0</v>
      </c>
      <c r="S43" s="39"/>
      <c r="T43" s="5"/>
      <c r="U43" s="7"/>
      <c r="V43" s="5"/>
      <c r="W43" s="7"/>
      <c r="X43" s="5"/>
      <c r="Y43" s="7"/>
      <c r="Z43" s="46"/>
      <c r="AA43" s="47"/>
      <c r="AB43" s="44"/>
      <c r="AC43" s="47"/>
      <c r="AD43" s="44"/>
      <c r="AE43" s="48"/>
      <c r="AF43" s="137">
        <f t="shared" si="30"/>
        <v>0</v>
      </c>
      <c r="AG43" s="138">
        <f t="shared" si="31"/>
        <v>0</v>
      </c>
      <c r="AH43" s="139">
        <f t="shared" si="32"/>
        <v>0</v>
      </c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>
        <f t="shared" si="33"/>
        <v>0</v>
      </c>
      <c r="AW43" s="138">
        <f t="shared" si="34"/>
        <v>0</v>
      </c>
      <c r="AX43" s="139">
        <f t="shared" si="35"/>
        <v>0</v>
      </c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>
        <f t="shared" si="36"/>
        <v>0</v>
      </c>
      <c r="BM43" s="138">
        <f t="shared" si="37"/>
        <v>0</v>
      </c>
      <c r="BN43" s="139">
        <f t="shared" si="38"/>
        <v>0</v>
      </c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>
        <f t="shared" si="39"/>
        <v>0</v>
      </c>
      <c r="CC43" s="138">
        <f t="shared" si="40"/>
        <v>0</v>
      </c>
      <c r="CD43" s="139">
        <f t="shared" si="41"/>
        <v>0</v>
      </c>
      <c r="CE43" s="41"/>
      <c r="CF43" s="43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>
        <f t="shared" si="42"/>
        <v>0</v>
      </c>
      <c r="CS43" s="138">
        <f t="shared" si="43"/>
        <v>0</v>
      </c>
      <c r="CT43" s="139">
        <f t="shared" si="44"/>
        <v>0</v>
      </c>
      <c r="CU43" s="41"/>
      <c r="CV43" s="46">
        <f t="shared" si="45"/>
        <v>0</v>
      </c>
      <c r="CW43" s="47" t="e">
        <f t="shared" si="46"/>
        <v>#DIV/0!</v>
      </c>
      <c r="CX43" s="47">
        <f t="shared" si="47"/>
        <v>0</v>
      </c>
      <c r="CY43" s="47" t="e">
        <f t="shared" si="48"/>
        <v>#DIV/0!</v>
      </c>
      <c r="CZ43" s="44">
        <f t="shared" si="49"/>
        <v>0</v>
      </c>
      <c r="DA43" s="48" t="e">
        <f t="shared" si="50"/>
        <v>#DIV/0!</v>
      </c>
      <c r="DB43" s="46">
        <f t="shared" si="51"/>
        <v>0</v>
      </c>
      <c r="DC43" s="47" t="e">
        <f t="shared" si="52"/>
        <v>#DIV/0!</v>
      </c>
      <c r="DD43" s="44">
        <f t="shared" si="53"/>
        <v>0</v>
      </c>
      <c r="DE43" s="47" t="e">
        <f t="shared" si="54"/>
        <v>#DIV/0!</v>
      </c>
      <c r="DF43" s="44">
        <f t="shared" si="55"/>
        <v>0</v>
      </c>
      <c r="DG43" s="48" t="e">
        <f t="shared" si="56"/>
        <v>#DIV/0!</v>
      </c>
      <c r="DH43" s="174"/>
      <c r="DI43" s="187" t="s">
        <v>56</v>
      </c>
      <c r="DJ43" s="46">
        <f t="shared" si="57"/>
        <v>0</v>
      </c>
      <c r="DK43" s="44">
        <f t="shared" si="58"/>
        <v>0</v>
      </c>
      <c r="DL43" s="45">
        <f t="shared" si="59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46"/>
      <c r="K44" s="47"/>
      <c r="L44" s="44"/>
      <c r="M44" s="47"/>
      <c r="N44" s="44"/>
      <c r="O44" s="48"/>
      <c r="P44" s="137">
        <f t="shared" si="27"/>
        <v>0</v>
      </c>
      <c r="Q44" s="138">
        <f t="shared" si="28"/>
        <v>0</v>
      </c>
      <c r="R44" s="139">
        <f t="shared" si="29"/>
        <v>0</v>
      </c>
      <c r="S44" s="39"/>
      <c r="T44" s="5"/>
      <c r="U44" s="7"/>
      <c r="V44" s="5"/>
      <c r="W44" s="7"/>
      <c r="X44" s="5"/>
      <c r="Y44" s="7"/>
      <c r="Z44" s="46"/>
      <c r="AA44" s="47"/>
      <c r="AB44" s="44"/>
      <c r="AC44" s="47"/>
      <c r="AD44" s="44"/>
      <c r="AE44" s="48"/>
      <c r="AF44" s="137">
        <f t="shared" si="30"/>
        <v>0</v>
      </c>
      <c r="AG44" s="138">
        <f t="shared" si="31"/>
        <v>0</v>
      </c>
      <c r="AH44" s="139">
        <f t="shared" si="32"/>
        <v>0</v>
      </c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>
        <f t="shared" si="33"/>
        <v>0</v>
      </c>
      <c r="AW44" s="138">
        <f t="shared" si="34"/>
        <v>0</v>
      </c>
      <c r="AX44" s="139">
        <f t="shared" si="35"/>
        <v>0</v>
      </c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>
        <f t="shared" si="36"/>
        <v>0</v>
      </c>
      <c r="BM44" s="138">
        <f t="shared" si="37"/>
        <v>0</v>
      </c>
      <c r="BN44" s="139">
        <f t="shared" si="38"/>
        <v>0</v>
      </c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>
        <f t="shared" si="39"/>
        <v>0</v>
      </c>
      <c r="CC44" s="138">
        <f t="shared" si="40"/>
        <v>0</v>
      </c>
      <c r="CD44" s="139">
        <f t="shared" si="41"/>
        <v>0</v>
      </c>
      <c r="CE44" s="41"/>
      <c r="CF44" s="43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>
        <f t="shared" si="42"/>
        <v>0</v>
      </c>
      <c r="CS44" s="138">
        <f t="shared" si="43"/>
        <v>0</v>
      </c>
      <c r="CT44" s="139">
        <f t="shared" si="44"/>
        <v>0</v>
      </c>
      <c r="CU44" s="41"/>
      <c r="CV44" s="46">
        <f t="shared" si="45"/>
        <v>0</v>
      </c>
      <c r="CW44" s="47" t="e">
        <f t="shared" si="46"/>
        <v>#DIV/0!</v>
      </c>
      <c r="CX44" s="47">
        <f t="shared" si="47"/>
        <v>0</v>
      </c>
      <c r="CY44" s="47" t="e">
        <f t="shared" si="48"/>
        <v>#DIV/0!</v>
      </c>
      <c r="CZ44" s="44">
        <f t="shared" si="49"/>
        <v>0</v>
      </c>
      <c r="DA44" s="48" t="e">
        <f t="shared" si="50"/>
        <v>#DIV/0!</v>
      </c>
      <c r="DB44" s="46">
        <f t="shared" si="51"/>
        <v>0</v>
      </c>
      <c r="DC44" s="47" t="e">
        <f t="shared" si="52"/>
        <v>#DIV/0!</v>
      </c>
      <c r="DD44" s="44">
        <f t="shared" si="53"/>
        <v>0</v>
      </c>
      <c r="DE44" s="47" t="e">
        <f t="shared" si="54"/>
        <v>#DIV/0!</v>
      </c>
      <c r="DF44" s="44">
        <f t="shared" si="55"/>
        <v>0</v>
      </c>
      <c r="DG44" s="48" t="e">
        <f t="shared" si="56"/>
        <v>#DIV/0!</v>
      </c>
      <c r="DH44" s="174"/>
      <c r="DI44" s="187" t="s">
        <v>60</v>
      </c>
      <c r="DJ44" s="46">
        <f t="shared" si="57"/>
        <v>0</v>
      </c>
      <c r="DK44" s="44">
        <f t="shared" si="58"/>
        <v>0</v>
      </c>
      <c r="DL44" s="45">
        <f t="shared" si="59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46"/>
      <c r="K45" s="47"/>
      <c r="L45" s="44"/>
      <c r="M45" s="47"/>
      <c r="N45" s="44"/>
      <c r="O45" s="48"/>
      <c r="P45" s="137">
        <f t="shared" si="27"/>
        <v>0</v>
      </c>
      <c r="Q45" s="138">
        <f t="shared" si="28"/>
        <v>0</v>
      </c>
      <c r="R45" s="139">
        <f t="shared" si="29"/>
        <v>0</v>
      </c>
      <c r="S45" s="39"/>
      <c r="T45" s="5"/>
      <c r="U45" s="7"/>
      <c r="V45" s="5"/>
      <c r="W45" s="7"/>
      <c r="X45" s="5"/>
      <c r="Y45" s="7"/>
      <c r="Z45" s="46"/>
      <c r="AA45" s="47"/>
      <c r="AB45" s="44"/>
      <c r="AC45" s="47"/>
      <c r="AD45" s="44"/>
      <c r="AE45" s="48"/>
      <c r="AF45" s="137">
        <f t="shared" si="30"/>
        <v>0</v>
      </c>
      <c r="AG45" s="138">
        <f t="shared" si="31"/>
        <v>0</v>
      </c>
      <c r="AH45" s="139">
        <f t="shared" si="32"/>
        <v>0</v>
      </c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>
        <f t="shared" si="33"/>
        <v>0</v>
      </c>
      <c r="AW45" s="138">
        <f t="shared" si="34"/>
        <v>0</v>
      </c>
      <c r="AX45" s="139">
        <f t="shared" si="35"/>
        <v>0</v>
      </c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>
        <f t="shared" si="36"/>
        <v>0</v>
      </c>
      <c r="BM45" s="138">
        <f t="shared" si="37"/>
        <v>0</v>
      </c>
      <c r="BN45" s="139">
        <f t="shared" si="38"/>
        <v>0</v>
      </c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>
        <f t="shared" si="39"/>
        <v>0</v>
      </c>
      <c r="CC45" s="138">
        <f t="shared" si="40"/>
        <v>0</v>
      </c>
      <c r="CD45" s="139">
        <f t="shared" si="41"/>
        <v>0</v>
      </c>
      <c r="CE45" s="41"/>
      <c r="CF45" s="43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>
        <f t="shared" si="42"/>
        <v>0</v>
      </c>
      <c r="CS45" s="138">
        <f t="shared" si="43"/>
        <v>0</v>
      </c>
      <c r="CT45" s="139">
        <f t="shared" si="44"/>
        <v>0</v>
      </c>
      <c r="CU45" s="41"/>
      <c r="CV45" s="46">
        <f t="shared" si="45"/>
        <v>0</v>
      </c>
      <c r="CW45" s="47" t="e">
        <f t="shared" si="46"/>
        <v>#DIV/0!</v>
      </c>
      <c r="CX45" s="47">
        <f t="shared" si="47"/>
        <v>0</v>
      </c>
      <c r="CY45" s="47" t="e">
        <f t="shared" si="48"/>
        <v>#DIV/0!</v>
      </c>
      <c r="CZ45" s="44">
        <f t="shared" si="49"/>
        <v>0</v>
      </c>
      <c r="DA45" s="48" t="e">
        <f t="shared" si="50"/>
        <v>#DIV/0!</v>
      </c>
      <c r="DB45" s="46">
        <f t="shared" si="51"/>
        <v>0</v>
      </c>
      <c r="DC45" s="47" t="e">
        <f t="shared" si="52"/>
        <v>#DIV/0!</v>
      </c>
      <c r="DD45" s="44">
        <f t="shared" si="53"/>
        <v>0</v>
      </c>
      <c r="DE45" s="47" t="e">
        <f t="shared" si="54"/>
        <v>#DIV/0!</v>
      </c>
      <c r="DF45" s="44">
        <f t="shared" si="55"/>
        <v>0</v>
      </c>
      <c r="DG45" s="48" t="e">
        <f t="shared" si="56"/>
        <v>#DIV/0!</v>
      </c>
      <c r="DH45" s="174"/>
      <c r="DI45" s="187" t="s">
        <v>61</v>
      </c>
      <c r="DJ45" s="46">
        <f t="shared" si="57"/>
        <v>0</v>
      </c>
      <c r="DK45" s="44">
        <f t="shared" si="58"/>
        <v>0</v>
      </c>
      <c r="DL45" s="45">
        <f t="shared" si="59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46"/>
      <c r="K46" s="47"/>
      <c r="L46" s="44"/>
      <c r="M46" s="47"/>
      <c r="N46" s="44"/>
      <c r="O46" s="48"/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5"/>
      <c r="U46" s="7"/>
      <c r="V46" s="5"/>
      <c r="W46" s="7"/>
      <c r="X46" s="5"/>
      <c r="Y46" s="7"/>
      <c r="Z46" s="46"/>
      <c r="AA46" s="47"/>
      <c r="AB46" s="44"/>
      <c r="AC46" s="47"/>
      <c r="AD46" s="44"/>
      <c r="AE46" s="48"/>
      <c r="AF46" s="137">
        <f t="shared" si="30"/>
        <v>0</v>
      </c>
      <c r="AG46" s="138">
        <f t="shared" si="31"/>
        <v>0</v>
      </c>
      <c r="AH46" s="139">
        <f t="shared" si="32"/>
        <v>0</v>
      </c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>
        <f t="shared" si="33"/>
        <v>0</v>
      </c>
      <c r="AW46" s="138">
        <f t="shared" si="34"/>
        <v>0</v>
      </c>
      <c r="AX46" s="139">
        <f t="shared" si="35"/>
        <v>0</v>
      </c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>
        <f t="shared" si="36"/>
        <v>0</v>
      </c>
      <c r="BM46" s="138">
        <f t="shared" si="37"/>
        <v>0</v>
      </c>
      <c r="BN46" s="139">
        <f t="shared" si="38"/>
        <v>0</v>
      </c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>
        <f t="shared" si="39"/>
        <v>0</v>
      </c>
      <c r="CC46" s="138">
        <f t="shared" si="40"/>
        <v>0</v>
      </c>
      <c r="CD46" s="139">
        <f t="shared" si="41"/>
        <v>0</v>
      </c>
      <c r="CE46" s="41"/>
      <c r="CF46" s="43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>
        <f t="shared" si="42"/>
        <v>0</v>
      </c>
      <c r="CS46" s="138">
        <f t="shared" si="43"/>
        <v>0</v>
      </c>
      <c r="CT46" s="139">
        <f t="shared" si="44"/>
        <v>0</v>
      </c>
      <c r="CU46" s="41"/>
      <c r="CV46" s="46">
        <f t="shared" si="45"/>
        <v>0</v>
      </c>
      <c r="CW46" s="47" t="e">
        <f t="shared" si="46"/>
        <v>#DIV/0!</v>
      </c>
      <c r="CX46" s="47">
        <f t="shared" si="47"/>
        <v>0</v>
      </c>
      <c r="CY46" s="47" t="e">
        <f t="shared" si="48"/>
        <v>#DIV/0!</v>
      </c>
      <c r="CZ46" s="44">
        <f t="shared" si="49"/>
        <v>0</v>
      </c>
      <c r="DA46" s="48" t="e">
        <f t="shared" si="50"/>
        <v>#DIV/0!</v>
      </c>
      <c r="DB46" s="46">
        <f t="shared" si="51"/>
        <v>0</v>
      </c>
      <c r="DC46" s="47" t="e">
        <f t="shared" si="52"/>
        <v>#DIV/0!</v>
      </c>
      <c r="DD46" s="44">
        <f t="shared" si="53"/>
        <v>0</v>
      </c>
      <c r="DE46" s="47" t="e">
        <f t="shared" si="54"/>
        <v>#DIV/0!</v>
      </c>
      <c r="DF46" s="44">
        <f t="shared" si="55"/>
        <v>0</v>
      </c>
      <c r="DG46" s="48" t="e">
        <f t="shared" si="56"/>
        <v>#DIV/0!</v>
      </c>
      <c r="DH46" s="174"/>
      <c r="DI46" s="187" t="s">
        <v>47</v>
      </c>
      <c r="DJ46" s="46">
        <f t="shared" si="57"/>
        <v>0</v>
      </c>
      <c r="DK46" s="44">
        <f t="shared" si="58"/>
        <v>0</v>
      </c>
      <c r="DL46" s="45">
        <f t="shared" si="59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46"/>
      <c r="K47" s="47"/>
      <c r="L47" s="44"/>
      <c r="M47" s="47"/>
      <c r="N47" s="44"/>
      <c r="O47" s="48"/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5"/>
      <c r="U47" s="7"/>
      <c r="V47" s="5"/>
      <c r="W47" s="7"/>
      <c r="X47" s="5"/>
      <c r="Y47" s="7"/>
      <c r="Z47" s="46"/>
      <c r="AA47" s="47"/>
      <c r="AB47" s="44"/>
      <c r="AC47" s="47"/>
      <c r="AD47" s="44"/>
      <c r="AE47" s="48"/>
      <c r="AF47" s="137">
        <f t="shared" si="30"/>
        <v>0</v>
      </c>
      <c r="AG47" s="138">
        <f t="shared" si="31"/>
        <v>0</v>
      </c>
      <c r="AH47" s="139">
        <f t="shared" si="32"/>
        <v>0</v>
      </c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>
        <f t="shared" si="33"/>
        <v>0</v>
      </c>
      <c r="AW47" s="138">
        <f t="shared" si="34"/>
        <v>0</v>
      </c>
      <c r="AX47" s="139">
        <f t="shared" si="35"/>
        <v>0</v>
      </c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>
        <f t="shared" si="36"/>
        <v>0</v>
      </c>
      <c r="BM47" s="138">
        <f t="shared" si="37"/>
        <v>0</v>
      </c>
      <c r="BN47" s="139">
        <f t="shared" si="38"/>
        <v>0</v>
      </c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>
        <f t="shared" si="39"/>
        <v>0</v>
      </c>
      <c r="CC47" s="138">
        <f t="shared" si="40"/>
        <v>0</v>
      </c>
      <c r="CD47" s="139">
        <f t="shared" si="41"/>
        <v>0</v>
      </c>
      <c r="CE47" s="41"/>
      <c r="CF47" s="43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>
        <f t="shared" si="42"/>
        <v>0</v>
      </c>
      <c r="CS47" s="138">
        <f t="shared" si="43"/>
        <v>0</v>
      </c>
      <c r="CT47" s="139">
        <f t="shared" si="44"/>
        <v>0</v>
      </c>
      <c r="CU47" s="41"/>
      <c r="CV47" s="46">
        <f t="shared" si="45"/>
        <v>0</v>
      </c>
      <c r="CW47" s="47" t="e">
        <f t="shared" si="46"/>
        <v>#DIV/0!</v>
      </c>
      <c r="CX47" s="47">
        <f t="shared" si="47"/>
        <v>0</v>
      </c>
      <c r="CY47" s="47" t="e">
        <f t="shared" si="48"/>
        <v>#DIV/0!</v>
      </c>
      <c r="CZ47" s="44">
        <f t="shared" si="49"/>
        <v>0</v>
      </c>
      <c r="DA47" s="48" t="e">
        <f t="shared" si="50"/>
        <v>#DIV/0!</v>
      </c>
      <c r="DB47" s="46">
        <f t="shared" si="51"/>
        <v>0</v>
      </c>
      <c r="DC47" s="47" t="e">
        <f t="shared" si="52"/>
        <v>#DIV/0!</v>
      </c>
      <c r="DD47" s="44">
        <f t="shared" si="53"/>
        <v>0</v>
      </c>
      <c r="DE47" s="47" t="e">
        <f t="shared" si="54"/>
        <v>#DIV/0!</v>
      </c>
      <c r="DF47" s="44">
        <f t="shared" si="55"/>
        <v>0</v>
      </c>
      <c r="DG47" s="48" t="e">
        <f t="shared" si="56"/>
        <v>#DIV/0!</v>
      </c>
      <c r="DH47" s="174"/>
      <c r="DI47" s="187" t="s">
        <v>40</v>
      </c>
      <c r="DJ47" s="46">
        <f t="shared" si="57"/>
        <v>0</v>
      </c>
      <c r="DK47" s="44">
        <f t="shared" si="58"/>
        <v>0</v>
      </c>
      <c r="DL47" s="45">
        <f t="shared" si="59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46"/>
      <c r="K48" s="47"/>
      <c r="L48" s="44"/>
      <c r="M48" s="47"/>
      <c r="N48" s="44"/>
      <c r="O48" s="48"/>
      <c r="P48" s="137">
        <f t="shared" si="27"/>
        <v>0</v>
      </c>
      <c r="Q48" s="138">
        <f t="shared" si="28"/>
        <v>0</v>
      </c>
      <c r="R48" s="139">
        <f t="shared" si="29"/>
        <v>0</v>
      </c>
      <c r="S48" s="39"/>
      <c r="T48" s="5"/>
      <c r="U48" s="7"/>
      <c r="V48" s="5"/>
      <c r="W48" s="7"/>
      <c r="X48" s="5"/>
      <c r="Y48" s="7"/>
      <c r="Z48" s="46"/>
      <c r="AA48" s="47"/>
      <c r="AB48" s="44"/>
      <c r="AC48" s="47"/>
      <c r="AD48" s="44"/>
      <c r="AE48" s="48"/>
      <c r="AF48" s="137">
        <f t="shared" si="30"/>
        <v>0</v>
      </c>
      <c r="AG48" s="138">
        <f t="shared" si="31"/>
        <v>0</v>
      </c>
      <c r="AH48" s="139">
        <f t="shared" si="32"/>
        <v>0</v>
      </c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>
        <f t="shared" si="33"/>
        <v>0</v>
      </c>
      <c r="AW48" s="138">
        <f t="shared" si="34"/>
        <v>0</v>
      </c>
      <c r="AX48" s="139">
        <f t="shared" si="35"/>
        <v>0</v>
      </c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>
        <f t="shared" si="36"/>
        <v>0</v>
      </c>
      <c r="BM48" s="138">
        <f t="shared" si="37"/>
        <v>0</v>
      </c>
      <c r="BN48" s="139">
        <f t="shared" si="38"/>
        <v>0</v>
      </c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>
        <f t="shared" si="39"/>
        <v>0</v>
      </c>
      <c r="CC48" s="138">
        <f t="shared" si="40"/>
        <v>0</v>
      </c>
      <c r="CD48" s="139">
        <f t="shared" si="41"/>
        <v>0</v>
      </c>
      <c r="CE48" s="41"/>
      <c r="CF48" s="43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>
        <f t="shared" si="42"/>
        <v>0</v>
      </c>
      <c r="CS48" s="138">
        <f t="shared" si="43"/>
        <v>0</v>
      </c>
      <c r="CT48" s="139">
        <f t="shared" si="44"/>
        <v>0</v>
      </c>
      <c r="CU48" s="41"/>
      <c r="CV48" s="46">
        <f t="shared" si="45"/>
        <v>0</v>
      </c>
      <c r="CW48" s="47" t="e">
        <f t="shared" si="46"/>
        <v>#DIV/0!</v>
      </c>
      <c r="CX48" s="61">
        <f t="shared" si="47"/>
        <v>0</v>
      </c>
      <c r="CY48" s="61" t="e">
        <f t="shared" si="48"/>
        <v>#DIV/0!</v>
      </c>
      <c r="CZ48" s="44">
        <f t="shared" si="49"/>
        <v>0</v>
      </c>
      <c r="DA48" s="62" t="e">
        <f t="shared" si="50"/>
        <v>#DIV/0!</v>
      </c>
      <c r="DB48" s="63">
        <f t="shared" si="51"/>
        <v>0</v>
      </c>
      <c r="DC48" s="61" t="e">
        <f t="shared" si="52"/>
        <v>#DIV/0!</v>
      </c>
      <c r="DD48" s="64">
        <f t="shared" si="53"/>
        <v>0</v>
      </c>
      <c r="DE48" s="61" t="e">
        <f t="shared" si="54"/>
        <v>#DIV/0!</v>
      </c>
      <c r="DF48" s="64">
        <f t="shared" si="55"/>
        <v>0</v>
      </c>
      <c r="DG48" s="62" t="e">
        <f t="shared" si="56"/>
        <v>#DIV/0!</v>
      </c>
      <c r="DH48" s="176"/>
      <c r="DI48" s="187" t="s">
        <v>53</v>
      </c>
      <c r="DJ48" s="63">
        <f t="shared" si="57"/>
        <v>0</v>
      </c>
      <c r="DK48" s="64">
        <f t="shared" si="58"/>
        <v>0</v>
      </c>
      <c r="DL48" s="65">
        <f t="shared" si="59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46"/>
      <c r="K49" s="47"/>
      <c r="L49" s="44"/>
      <c r="M49" s="47"/>
      <c r="N49" s="44"/>
      <c r="O49" s="48"/>
      <c r="P49" s="137">
        <f t="shared" si="27"/>
        <v>0</v>
      </c>
      <c r="Q49" s="138">
        <f t="shared" si="28"/>
        <v>0</v>
      </c>
      <c r="R49" s="139">
        <f t="shared" si="29"/>
        <v>0</v>
      </c>
      <c r="S49" s="39"/>
      <c r="T49" s="5"/>
      <c r="U49" s="7"/>
      <c r="V49" s="5"/>
      <c r="W49" s="7"/>
      <c r="X49" s="5"/>
      <c r="Y49" s="7"/>
      <c r="Z49" s="46"/>
      <c r="AA49" s="47"/>
      <c r="AB49" s="44"/>
      <c r="AC49" s="47"/>
      <c r="AD49" s="44"/>
      <c r="AE49" s="48"/>
      <c r="AF49" s="137">
        <f t="shared" si="30"/>
        <v>0</v>
      </c>
      <c r="AG49" s="138">
        <f t="shared" si="31"/>
        <v>0</v>
      </c>
      <c r="AH49" s="139">
        <f t="shared" si="32"/>
        <v>0</v>
      </c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>
        <f t="shared" si="33"/>
        <v>0</v>
      </c>
      <c r="AW49" s="138">
        <f t="shared" si="34"/>
        <v>0</v>
      </c>
      <c r="AX49" s="139">
        <f t="shared" si="35"/>
        <v>0</v>
      </c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>
        <f t="shared" si="36"/>
        <v>0</v>
      </c>
      <c r="BM49" s="138">
        <f t="shared" si="37"/>
        <v>0</v>
      </c>
      <c r="BN49" s="139">
        <f t="shared" si="38"/>
        <v>0</v>
      </c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>
        <f t="shared" si="39"/>
        <v>0</v>
      </c>
      <c r="CC49" s="138">
        <f t="shared" si="40"/>
        <v>0</v>
      </c>
      <c r="CD49" s="139">
        <f t="shared" si="41"/>
        <v>0</v>
      </c>
      <c r="CE49" s="41"/>
      <c r="CF49" s="43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>
        <f t="shared" si="42"/>
        <v>0</v>
      </c>
      <c r="CS49" s="138">
        <f t="shared" si="43"/>
        <v>0</v>
      </c>
      <c r="CT49" s="139">
        <f t="shared" si="44"/>
        <v>0</v>
      </c>
      <c r="CU49" s="41"/>
      <c r="CV49" s="46">
        <f t="shared" si="45"/>
        <v>0</v>
      </c>
      <c r="CW49" s="47" t="e">
        <f t="shared" si="46"/>
        <v>#DIV/0!</v>
      </c>
      <c r="CX49" s="47">
        <f t="shared" si="47"/>
        <v>0</v>
      </c>
      <c r="CY49" s="47" t="e">
        <f t="shared" si="48"/>
        <v>#DIV/0!</v>
      </c>
      <c r="CZ49" s="44">
        <f t="shared" si="49"/>
        <v>0</v>
      </c>
      <c r="DA49" s="48" t="e">
        <f t="shared" si="50"/>
        <v>#DIV/0!</v>
      </c>
      <c r="DB49" s="46">
        <f t="shared" si="51"/>
        <v>0</v>
      </c>
      <c r="DC49" s="47" t="e">
        <f t="shared" si="52"/>
        <v>#DIV/0!</v>
      </c>
      <c r="DD49" s="44">
        <f t="shared" si="53"/>
        <v>0</v>
      </c>
      <c r="DE49" s="47" t="e">
        <f t="shared" si="54"/>
        <v>#DIV/0!</v>
      </c>
      <c r="DF49" s="44">
        <f t="shared" si="55"/>
        <v>0</v>
      </c>
      <c r="DG49" s="48" t="e">
        <f t="shared" si="56"/>
        <v>#DIV/0!</v>
      </c>
      <c r="DH49" s="174"/>
      <c r="DI49" s="187" t="s">
        <v>41</v>
      </c>
      <c r="DJ49" s="46">
        <f t="shared" si="57"/>
        <v>0</v>
      </c>
      <c r="DK49" s="44">
        <f t="shared" si="58"/>
        <v>0</v>
      </c>
      <c r="DL49" s="45">
        <f t="shared" si="59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46"/>
      <c r="K50" s="47"/>
      <c r="L50" s="44"/>
      <c r="M50" s="47"/>
      <c r="N50" s="44"/>
      <c r="O50" s="48"/>
      <c r="P50" s="137">
        <f t="shared" si="27"/>
        <v>0</v>
      </c>
      <c r="Q50" s="138">
        <f t="shared" si="28"/>
        <v>0</v>
      </c>
      <c r="R50" s="139">
        <f t="shared" si="29"/>
        <v>0</v>
      </c>
      <c r="S50" s="39"/>
      <c r="T50" s="5"/>
      <c r="U50" s="7"/>
      <c r="V50" s="5"/>
      <c r="W50" s="7"/>
      <c r="X50" s="5"/>
      <c r="Y50" s="7"/>
      <c r="Z50" s="46"/>
      <c r="AA50" s="47"/>
      <c r="AB50" s="44"/>
      <c r="AC50" s="47"/>
      <c r="AD50" s="44"/>
      <c r="AE50" s="48"/>
      <c r="AF50" s="137">
        <f t="shared" si="30"/>
        <v>0</v>
      </c>
      <c r="AG50" s="138">
        <f t="shared" si="31"/>
        <v>0</v>
      </c>
      <c r="AH50" s="139">
        <f t="shared" si="32"/>
        <v>0</v>
      </c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>
        <f t="shared" si="33"/>
        <v>0</v>
      </c>
      <c r="AW50" s="138">
        <f t="shared" si="34"/>
        <v>0</v>
      </c>
      <c r="AX50" s="139">
        <f t="shared" si="35"/>
        <v>0</v>
      </c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>
        <f t="shared" si="36"/>
        <v>0</v>
      </c>
      <c r="BM50" s="138">
        <f t="shared" si="37"/>
        <v>0</v>
      </c>
      <c r="BN50" s="139">
        <f t="shared" si="38"/>
        <v>0</v>
      </c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>
        <f t="shared" si="39"/>
        <v>0</v>
      </c>
      <c r="CC50" s="138">
        <f t="shared" si="40"/>
        <v>0</v>
      </c>
      <c r="CD50" s="139">
        <f t="shared" si="41"/>
        <v>0</v>
      </c>
      <c r="CE50" s="41"/>
      <c r="CF50" s="43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>
        <f t="shared" si="42"/>
        <v>0</v>
      </c>
      <c r="CS50" s="138">
        <f t="shared" si="43"/>
        <v>0</v>
      </c>
      <c r="CT50" s="139">
        <f t="shared" si="44"/>
        <v>0</v>
      </c>
      <c r="CU50" s="41"/>
      <c r="CV50" s="46">
        <f t="shared" si="45"/>
        <v>0</v>
      </c>
      <c r="CW50" s="47" t="e">
        <f t="shared" si="46"/>
        <v>#DIV/0!</v>
      </c>
      <c r="CX50" s="47">
        <f t="shared" si="47"/>
        <v>0</v>
      </c>
      <c r="CY50" s="47" t="e">
        <f t="shared" si="48"/>
        <v>#DIV/0!</v>
      </c>
      <c r="CZ50" s="44">
        <f t="shared" si="49"/>
        <v>0</v>
      </c>
      <c r="DA50" s="48" t="e">
        <f t="shared" si="50"/>
        <v>#DIV/0!</v>
      </c>
      <c r="DB50" s="46">
        <f t="shared" si="51"/>
        <v>0</v>
      </c>
      <c r="DC50" s="47" t="e">
        <f t="shared" si="52"/>
        <v>#DIV/0!</v>
      </c>
      <c r="DD50" s="44">
        <f t="shared" si="53"/>
        <v>0</v>
      </c>
      <c r="DE50" s="47" t="e">
        <f t="shared" si="54"/>
        <v>#DIV/0!</v>
      </c>
      <c r="DF50" s="44">
        <f t="shared" si="55"/>
        <v>0</v>
      </c>
      <c r="DG50" s="48" t="e">
        <f t="shared" si="56"/>
        <v>#DIV/0!</v>
      </c>
      <c r="DH50" s="174"/>
      <c r="DI50" s="187" t="s">
        <v>42</v>
      </c>
      <c r="DJ50" s="46">
        <f t="shared" si="57"/>
        <v>0</v>
      </c>
      <c r="DK50" s="44">
        <f t="shared" si="58"/>
        <v>0</v>
      </c>
      <c r="DL50" s="45">
        <f t="shared" si="59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46"/>
      <c r="K51" s="47"/>
      <c r="L51" s="44"/>
      <c r="M51" s="47"/>
      <c r="N51" s="44"/>
      <c r="O51" s="48"/>
      <c r="P51" s="137">
        <f t="shared" si="27"/>
        <v>0</v>
      </c>
      <c r="Q51" s="138">
        <f t="shared" si="28"/>
        <v>0</v>
      </c>
      <c r="R51" s="139">
        <f t="shared" si="29"/>
        <v>0</v>
      </c>
      <c r="S51" s="39"/>
      <c r="T51" s="5"/>
      <c r="U51" s="7"/>
      <c r="V51" s="5"/>
      <c r="W51" s="7"/>
      <c r="X51" s="5"/>
      <c r="Y51" s="7"/>
      <c r="Z51" s="46"/>
      <c r="AA51" s="47"/>
      <c r="AB51" s="44"/>
      <c r="AC51" s="47"/>
      <c r="AD51" s="44"/>
      <c r="AE51" s="48"/>
      <c r="AF51" s="137">
        <f t="shared" si="30"/>
        <v>0</v>
      </c>
      <c r="AG51" s="138">
        <f t="shared" si="31"/>
        <v>0</v>
      </c>
      <c r="AH51" s="139">
        <f t="shared" si="32"/>
        <v>0</v>
      </c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>
        <f t="shared" si="33"/>
        <v>0</v>
      </c>
      <c r="AW51" s="138">
        <f t="shared" si="34"/>
        <v>0</v>
      </c>
      <c r="AX51" s="139">
        <f t="shared" si="35"/>
        <v>0</v>
      </c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>
        <f t="shared" si="36"/>
        <v>0</v>
      </c>
      <c r="BM51" s="138">
        <f t="shared" si="37"/>
        <v>0</v>
      </c>
      <c r="BN51" s="139">
        <f t="shared" si="38"/>
        <v>0</v>
      </c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>
        <f t="shared" si="39"/>
        <v>0</v>
      </c>
      <c r="CC51" s="138">
        <f t="shared" si="40"/>
        <v>0</v>
      </c>
      <c r="CD51" s="139">
        <f t="shared" si="41"/>
        <v>0</v>
      </c>
      <c r="CE51" s="41"/>
      <c r="CF51" s="43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>
        <f t="shared" si="42"/>
        <v>0</v>
      </c>
      <c r="CS51" s="138">
        <f t="shared" si="43"/>
        <v>0</v>
      </c>
      <c r="CT51" s="139">
        <f t="shared" si="44"/>
        <v>0</v>
      </c>
      <c r="CU51" s="41"/>
      <c r="CV51" s="46">
        <f t="shared" si="45"/>
        <v>0</v>
      </c>
      <c r="CW51" s="47" t="e">
        <f t="shared" si="46"/>
        <v>#DIV/0!</v>
      </c>
      <c r="CX51" s="47">
        <f t="shared" si="47"/>
        <v>0</v>
      </c>
      <c r="CY51" s="47" t="e">
        <f t="shared" si="48"/>
        <v>#DIV/0!</v>
      </c>
      <c r="CZ51" s="44">
        <f t="shared" si="49"/>
        <v>0</v>
      </c>
      <c r="DA51" s="48" t="e">
        <f t="shared" si="50"/>
        <v>#DIV/0!</v>
      </c>
      <c r="DB51" s="46">
        <f t="shared" si="51"/>
        <v>0</v>
      </c>
      <c r="DC51" s="47" t="e">
        <f t="shared" si="52"/>
        <v>#DIV/0!</v>
      </c>
      <c r="DD51" s="44">
        <f t="shared" si="53"/>
        <v>0</v>
      </c>
      <c r="DE51" s="47" t="e">
        <f t="shared" si="54"/>
        <v>#DIV/0!</v>
      </c>
      <c r="DF51" s="44">
        <f t="shared" si="55"/>
        <v>0</v>
      </c>
      <c r="DG51" s="48" t="e">
        <f t="shared" si="56"/>
        <v>#DIV/0!</v>
      </c>
      <c r="DH51" s="174"/>
      <c r="DI51" s="187" t="s">
        <v>62</v>
      </c>
      <c r="DJ51" s="46">
        <f t="shared" si="57"/>
        <v>0</v>
      </c>
      <c r="DK51" s="44">
        <f t="shared" si="58"/>
        <v>0</v>
      </c>
      <c r="DL51" s="45">
        <f t="shared" si="59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46"/>
      <c r="K52" s="47"/>
      <c r="L52" s="44"/>
      <c r="M52" s="47"/>
      <c r="N52" s="44"/>
      <c r="O52" s="48"/>
      <c r="P52" s="137">
        <f t="shared" si="27"/>
        <v>0</v>
      </c>
      <c r="Q52" s="138">
        <f t="shared" si="28"/>
        <v>0</v>
      </c>
      <c r="R52" s="139">
        <f t="shared" si="29"/>
        <v>0</v>
      </c>
      <c r="S52" s="39"/>
      <c r="T52" s="5"/>
      <c r="U52" s="7"/>
      <c r="V52" s="5"/>
      <c r="W52" s="7"/>
      <c r="X52" s="5"/>
      <c r="Y52" s="7"/>
      <c r="Z52" s="46"/>
      <c r="AA52" s="47"/>
      <c r="AB52" s="44"/>
      <c r="AC52" s="47"/>
      <c r="AD52" s="44"/>
      <c r="AE52" s="48"/>
      <c r="AF52" s="137">
        <f t="shared" si="30"/>
        <v>0</v>
      </c>
      <c r="AG52" s="138">
        <f t="shared" si="31"/>
        <v>0</v>
      </c>
      <c r="AH52" s="139">
        <f t="shared" si="32"/>
        <v>0</v>
      </c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>
        <f t="shared" si="33"/>
        <v>0</v>
      </c>
      <c r="AW52" s="138">
        <f t="shared" si="34"/>
        <v>0</v>
      </c>
      <c r="AX52" s="139">
        <f t="shared" si="35"/>
        <v>0</v>
      </c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>
        <f t="shared" si="36"/>
        <v>0</v>
      </c>
      <c r="BM52" s="138">
        <f t="shared" si="37"/>
        <v>0</v>
      </c>
      <c r="BN52" s="139">
        <f t="shared" si="38"/>
        <v>0</v>
      </c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>
        <f t="shared" si="39"/>
        <v>0</v>
      </c>
      <c r="CC52" s="138">
        <f t="shared" si="40"/>
        <v>0</v>
      </c>
      <c r="CD52" s="139">
        <f t="shared" si="41"/>
        <v>0</v>
      </c>
      <c r="CE52" s="41"/>
      <c r="CF52" s="43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>
        <f t="shared" si="42"/>
        <v>0</v>
      </c>
      <c r="CS52" s="138">
        <f t="shared" si="43"/>
        <v>0</v>
      </c>
      <c r="CT52" s="139">
        <f t="shared" si="44"/>
        <v>0</v>
      </c>
      <c r="CU52" s="41"/>
      <c r="CV52" s="46">
        <f t="shared" si="45"/>
        <v>0</v>
      </c>
      <c r="CW52" s="47" t="e">
        <f t="shared" si="46"/>
        <v>#DIV/0!</v>
      </c>
      <c r="CX52" s="47">
        <f t="shared" si="47"/>
        <v>0</v>
      </c>
      <c r="CY52" s="47" t="e">
        <f t="shared" si="48"/>
        <v>#DIV/0!</v>
      </c>
      <c r="CZ52" s="44">
        <f t="shared" si="49"/>
        <v>0</v>
      </c>
      <c r="DA52" s="48" t="e">
        <f t="shared" si="50"/>
        <v>#DIV/0!</v>
      </c>
      <c r="DB52" s="46">
        <f t="shared" si="51"/>
        <v>0</v>
      </c>
      <c r="DC52" s="47" t="e">
        <f t="shared" si="52"/>
        <v>#DIV/0!</v>
      </c>
      <c r="DD52" s="44">
        <f t="shared" si="53"/>
        <v>0</v>
      </c>
      <c r="DE52" s="47" t="e">
        <f t="shared" si="54"/>
        <v>#DIV/0!</v>
      </c>
      <c r="DF52" s="44">
        <f t="shared" si="55"/>
        <v>0</v>
      </c>
      <c r="DG52" s="48" t="e">
        <f t="shared" si="56"/>
        <v>#DIV/0!</v>
      </c>
      <c r="DH52" s="174"/>
      <c r="DI52" s="187" t="s">
        <v>43</v>
      </c>
      <c r="DJ52" s="46">
        <f t="shared" si="57"/>
        <v>0</v>
      </c>
      <c r="DK52" s="44">
        <f t="shared" si="58"/>
        <v>0</v>
      </c>
      <c r="DL52" s="45">
        <f t="shared" si="59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46"/>
      <c r="K53" s="47"/>
      <c r="L53" s="44"/>
      <c r="M53" s="47"/>
      <c r="N53" s="44"/>
      <c r="O53" s="48"/>
      <c r="P53" s="137">
        <f t="shared" si="27"/>
        <v>0</v>
      </c>
      <c r="Q53" s="138">
        <f t="shared" si="28"/>
        <v>0</v>
      </c>
      <c r="R53" s="139">
        <f t="shared" si="29"/>
        <v>0</v>
      </c>
      <c r="S53" s="39"/>
      <c r="T53" s="5"/>
      <c r="U53" s="7"/>
      <c r="V53" s="5"/>
      <c r="W53" s="7"/>
      <c r="X53" s="5"/>
      <c r="Y53" s="7"/>
      <c r="Z53" s="46"/>
      <c r="AA53" s="47"/>
      <c r="AB53" s="44"/>
      <c r="AC53" s="47"/>
      <c r="AD53" s="44"/>
      <c r="AE53" s="48"/>
      <c r="AF53" s="137">
        <f t="shared" si="30"/>
        <v>0</v>
      </c>
      <c r="AG53" s="138">
        <f t="shared" si="31"/>
        <v>0</v>
      </c>
      <c r="AH53" s="139">
        <f t="shared" si="32"/>
        <v>0</v>
      </c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>
        <f t="shared" si="33"/>
        <v>0</v>
      </c>
      <c r="AW53" s="138">
        <f t="shared" si="34"/>
        <v>0</v>
      </c>
      <c r="AX53" s="139">
        <f t="shared" si="35"/>
        <v>0</v>
      </c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>
        <f t="shared" si="36"/>
        <v>0</v>
      </c>
      <c r="BM53" s="138">
        <f t="shared" si="37"/>
        <v>0</v>
      </c>
      <c r="BN53" s="139">
        <f t="shared" si="38"/>
        <v>0</v>
      </c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>
        <f t="shared" si="39"/>
        <v>0</v>
      </c>
      <c r="CC53" s="138">
        <f t="shared" si="40"/>
        <v>0</v>
      </c>
      <c r="CD53" s="139">
        <f t="shared" si="41"/>
        <v>0</v>
      </c>
      <c r="CE53" s="41"/>
      <c r="CF53" s="43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>
        <f t="shared" si="42"/>
        <v>0</v>
      </c>
      <c r="CS53" s="138">
        <f t="shared" si="43"/>
        <v>0</v>
      </c>
      <c r="CT53" s="139">
        <f t="shared" si="44"/>
        <v>0</v>
      </c>
      <c r="CU53" s="41"/>
      <c r="CV53" s="46">
        <f t="shared" si="45"/>
        <v>0</v>
      </c>
      <c r="CW53" s="47" t="e">
        <f t="shared" si="46"/>
        <v>#DIV/0!</v>
      </c>
      <c r="CX53" s="47">
        <f t="shared" si="47"/>
        <v>0</v>
      </c>
      <c r="CY53" s="47" t="e">
        <f t="shared" si="48"/>
        <v>#DIV/0!</v>
      </c>
      <c r="CZ53" s="44">
        <f t="shared" si="49"/>
        <v>0</v>
      </c>
      <c r="DA53" s="48" t="e">
        <f t="shared" si="50"/>
        <v>#DIV/0!</v>
      </c>
      <c r="DB53" s="46">
        <f t="shared" si="51"/>
        <v>0</v>
      </c>
      <c r="DC53" s="47" t="e">
        <f t="shared" si="52"/>
        <v>#DIV/0!</v>
      </c>
      <c r="DD53" s="44">
        <f t="shared" si="53"/>
        <v>0</v>
      </c>
      <c r="DE53" s="47" t="e">
        <f t="shared" si="54"/>
        <v>#DIV/0!</v>
      </c>
      <c r="DF53" s="44">
        <f t="shared" si="55"/>
        <v>0</v>
      </c>
      <c r="DG53" s="48" t="e">
        <f t="shared" si="56"/>
        <v>#DIV/0!</v>
      </c>
      <c r="DH53" s="174"/>
      <c r="DI53" s="187" t="s">
        <v>44</v>
      </c>
      <c r="DJ53" s="46">
        <f t="shared" si="57"/>
        <v>0</v>
      </c>
      <c r="DK53" s="44">
        <f t="shared" si="58"/>
        <v>0</v>
      </c>
      <c r="DL53" s="45">
        <f t="shared" si="59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46"/>
      <c r="K54" s="47"/>
      <c r="L54" s="44"/>
      <c r="M54" s="47"/>
      <c r="N54" s="44"/>
      <c r="O54" s="48"/>
      <c r="P54" s="137">
        <f t="shared" si="27"/>
        <v>0</v>
      </c>
      <c r="Q54" s="138">
        <f t="shared" si="28"/>
        <v>0</v>
      </c>
      <c r="R54" s="139">
        <f t="shared" si="29"/>
        <v>0</v>
      </c>
      <c r="S54" s="39"/>
      <c r="T54" s="5"/>
      <c r="U54" s="7"/>
      <c r="V54" s="5"/>
      <c r="W54" s="7"/>
      <c r="X54" s="5"/>
      <c r="Y54" s="7"/>
      <c r="Z54" s="46"/>
      <c r="AA54" s="47"/>
      <c r="AB54" s="44"/>
      <c r="AC54" s="47"/>
      <c r="AD54" s="44"/>
      <c r="AE54" s="48"/>
      <c r="AF54" s="137">
        <f t="shared" si="30"/>
        <v>0</v>
      </c>
      <c r="AG54" s="138">
        <f t="shared" si="31"/>
        <v>0</v>
      </c>
      <c r="AH54" s="139">
        <f t="shared" si="32"/>
        <v>0</v>
      </c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>
        <f t="shared" si="33"/>
        <v>0</v>
      </c>
      <c r="AW54" s="138">
        <f t="shared" si="34"/>
        <v>0</v>
      </c>
      <c r="AX54" s="139">
        <f t="shared" si="35"/>
        <v>0</v>
      </c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>
        <f t="shared" si="36"/>
        <v>0</v>
      </c>
      <c r="BM54" s="138">
        <f t="shared" si="37"/>
        <v>0</v>
      </c>
      <c r="BN54" s="139">
        <f t="shared" si="38"/>
        <v>0</v>
      </c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>
        <f t="shared" si="39"/>
        <v>0</v>
      </c>
      <c r="CC54" s="138">
        <f t="shared" si="40"/>
        <v>0</v>
      </c>
      <c r="CD54" s="139">
        <f t="shared" si="41"/>
        <v>0</v>
      </c>
      <c r="CE54" s="41"/>
      <c r="CF54" s="43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>
        <f t="shared" si="42"/>
        <v>0</v>
      </c>
      <c r="CS54" s="138">
        <f t="shared" si="43"/>
        <v>0</v>
      </c>
      <c r="CT54" s="139">
        <f t="shared" si="44"/>
        <v>0</v>
      </c>
      <c r="CU54" s="41"/>
      <c r="CV54" s="46">
        <f t="shared" si="45"/>
        <v>0</v>
      </c>
      <c r="CW54" s="47" t="e">
        <f t="shared" si="46"/>
        <v>#DIV/0!</v>
      </c>
      <c r="CX54" s="47">
        <f t="shared" si="47"/>
        <v>0</v>
      </c>
      <c r="CY54" s="47" t="e">
        <f t="shared" si="48"/>
        <v>#DIV/0!</v>
      </c>
      <c r="CZ54" s="44">
        <f t="shared" si="49"/>
        <v>0</v>
      </c>
      <c r="DA54" s="48" t="e">
        <f t="shared" si="50"/>
        <v>#DIV/0!</v>
      </c>
      <c r="DB54" s="46">
        <f t="shared" si="51"/>
        <v>0</v>
      </c>
      <c r="DC54" s="47" t="e">
        <f t="shared" si="52"/>
        <v>#DIV/0!</v>
      </c>
      <c r="DD54" s="44">
        <f t="shared" si="53"/>
        <v>0</v>
      </c>
      <c r="DE54" s="47" t="e">
        <f t="shared" si="54"/>
        <v>#DIV/0!</v>
      </c>
      <c r="DF54" s="44">
        <f t="shared" si="55"/>
        <v>0</v>
      </c>
      <c r="DG54" s="48" t="e">
        <f t="shared" si="56"/>
        <v>#DIV/0!</v>
      </c>
      <c r="DH54" s="174"/>
      <c r="DI54" s="187" t="s">
        <v>45</v>
      </c>
      <c r="DJ54" s="46">
        <f t="shared" si="57"/>
        <v>0</v>
      </c>
      <c r="DK54" s="44">
        <f t="shared" si="58"/>
        <v>0</v>
      </c>
      <c r="DL54" s="45">
        <f t="shared" si="59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46"/>
      <c r="K55" s="47"/>
      <c r="L55" s="44"/>
      <c r="M55" s="47"/>
      <c r="N55" s="44"/>
      <c r="O55" s="48"/>
      <c r="P55" s="137">
        <f t="shared" si="27"/>
        <v>0</v>
      </c>
      <c r="Q55" s="138">
        <f t="shared" si="28"/>
        <v>0</v>
      </c>
      <c r="R55" s="139">
        <f t="shared" si="29"/>
        <v>0</v>
      </c>
      <c r="S55" s="39"/>
      <c r="T55" s="5"/>
      <c r="U55" s="7"/>
      <c r="V55" s="5"/>
      <c r="W55" s="7"/>
      <c r="X55" s="5"/>
      <c r="Y55" s="7"/>
      <c r="Z55" s="46"/>
      <c r="AA55" s="47"/>
      <c r="AB55" s="44"/>
      <c r="AC55" s="47"/>
      <c r="AD55" s="44"/>
      <c r="AE55" s="48"/>
      <c r="AF55" s="137">
        <f t="shared" si="30"/>
        <v>0</v>
      </c>
      <c r="AG55" s="138">
        <f t="shared" si="31"/>
        <v>0</v>
      </c>
      <c r="AH55" s="139">
        <f t="shared" si="32"/>
        <v>0</v>
      </c>
      <c r="AI55" s="41"/>
      <c r="AJ55" s="43"/>
      <c r="AK55" s="47"/>
      <c r="AL55" s="44"/>
      <c r="AM55" s="47"/>
      <c r="AN55" s="44"/>
      <c r="AO55" s="48"/>
      <c r="AP55" s="46"/>
      <c r="AQ55" s="47"/>
      <c r="AR55" s="44"/>
      <c r="AS55" s="47"/>
      <c r="AT55" s="44"/>
      <c r="AU55" s="48"/>
      <c r="AV55" s="137">
        <f t="shared" si="33"/>
        <v>0</v>
      </c>
      <c r="AW55" s="138">
        <f t="shared" si="34"/>
        <v>0</v>
      </c>
      <c r="AX55" s="139">
        <f t="shared" si="35"/>
        <v>0</v>
      </c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>
        <f t="shared" si="36"/>
        <v>0</v>
      </c>
      <c r="BM55" s="138">
        <f t="shared" si="37"/>
        <v>0</v>
      </c>
      <c r="BN55" s="139">
        <f t="shared" si="38"/>
        <v>0</v>
      </c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>
        <f t="shared" si="39"/>
        <v>0</v>
      </c>
      <c r="CC55" s="138">
        <f t="shared" si="40"/>
        <v>0</v>
      </c>
      <c r="CD55" s="139">
        <f t="shared" si="41"/>
        <v>0</v>
      </c>
      <c r="CE55" s="41"/>
      <c r="CF55" s="43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>
        <f t="shared" si="42"/>
        <v>0</v>
      </c>
      <c r="CS55" s="138">
        <f t="shared" si="43"/>
        <v>0</v>
      </c>
      <c r="CT55" s="139">
        <f t="shared" si="44"/>
        <v>0</v>
      </c>
      <c r="CU55" s="41"/>
      <c r="CV55" s="46">
        <f t="shared" si="45"/>
        <v>0</v>
      </c>
      <c r="CW55" s="47" t="e">
        <f t="shared" si="46"/>
        <v>#DIV/0!</v>
      </c>
      <c r="CX55" s="47">
        <f t="shared" si="47"/>
        <v>0</v>
      </c>
      <c r="CY55" s="47" t="e">
        <f t="shared" si="48"/>
        <v>#DIV/0!</v>
      </c>
      <c r="CZ55" s="44">
        <f t="shared" si="49"/>
        <v>0</v>
      </c>
      <c r="DA55" s="48" t="e">
        <f t="shared" si="50"/>
        <v>#DIV/0!</v>
      </c>
      <c r="DB55" s="46">
        <f t="shared" si="51"/>
        <v>0</v>
      </c>
      <c r="DC55" s="47" t="e">
        <f t="shared" si="52"/>
        <v>#DIV/0!</v>
      </c>
      <c r="DD55" s="44">
        <f t="shared" si="53"/>
        <v>0</v>
      </c>
      <c r="DE55" s="47" t="e">
        <f t="shared" si="54"/>
        <v>#DIV/0!</v>
      </c>
      <c r="DF55" s="44">
        <f t="shared" si="55"/>
        <v>0</v>
      </c>
      <c r="DG55" s="48" t="e">
        <f t="shared" si="56"/>
        <v>#DIV/0!</v>
      </c>
      <c r="DH55" s="174"/>
      <c r="DI55" s="187" t="s">
        <v>180</v>
      </c>
      <c r="DJ55" s="46">
        <f t="shared" si="57"/>
        <v>0</v>
      </c>
      <c r="DK55" s="44">
        <f t="shared" si="58"/>
        <v>0</v>
      </c>
      <c r="DL55" s="45">
        <f t="shared" si="59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46"/>
      <c r="K56" s="47"/>
      <c r="L56" s="44"/>
      <c r="M56" s="47"/>
      <c r="N56" s="44"/>
      <c r="O56" s="48"/>
      <c r="P56" s="137">
        <f t="shared" si="27"/>
        <v>0</v>
      </c>
      <c r="Q56" s="138">
        <f t="shared" si="28"/>
        <v>0</v>
      </c>
      <c r="R56" s="139">
        <f t="shared" si="29"/>
        <v>0</v>
      </c>
      <c r="S56" s="39"/>
      <c r="T56" s="5"/>
      <c r="U56" s="7"/>
      <c r="V56" s="5"/>
      <c r="W56" s="7"/>
      <c r="X56" s="5"/>
      <c r="Y56" s="7"/>
      <c r="Z56" s="46"/>
      <c r="AA56" s="47"/>
      <c r="AB56" s="44"/>
      <c r="AC56" s="47"/>
      <c r="AD56" s="44"/>
      <c r="AE56" s="48"/>
      <c r="AF56" s="137">
        <f t="shared" si="30"/>
        <v>0</v>
      </c>
      <c r="AG56" s="138">
        <f t="shared" si="31"/>
        <v>0</v>
      </c>
      <c r="AH56" s="139">
        <f t="shared" si="32"/>
        <v>0</v>
      </c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>
        <f t="shared" si="33"/>
        <v>0</v>
      </c>
      <c r="AW56" s="138">
        <f t="shared" si="34"/>
        <v>0</v>
      </c>
      <c r="AX56" s="139">
        <f t="shared" si="35"/>
        <v>0</v>
      </c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>
        <f t="shared" si="36"/>
        <v>0</v>
      </c>
      <c r="BM56" s="138">
        <f t="shared" si="37"/>
        <v>0</v>
      </c>
      <c r="BN56" s="139">
        <f t="shared" si="38"/>
        <v>0</v>
      </c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>
        <f t="shared" si="39"/>
        <v>0</v>
      </c>
      <c r="CC56" s="138">
        <f t="shared" si="40"/>
        <v>0</v>
      </c>
      <c r="CD56" s="139">
        <f t="shared" si="41"/>
        <v>0</v>
      </c>
      <c r="CE56" s="41"/>
      <c r="CF56" s="43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>
        <f t="shared" si="42"/>
        <v>0</v>
      </c>
      <c r="CS56" s="138">
        <f t="shared" si="43"/>
        <v>0</v>
      </c>
      <c r="CT56" s="139">
        <f t="shared" si="44"/>
        <v>0</v>
      </c>
      <c r="CU56" s="41"/>
      <c r="CV56" s="46">
        <f t="shared" si="45"/>
        <v>0</v>
      </c>
      <c r="CW56" s="47" t="e">
        <f t="shared" si="46"/>
        <v>#DIV/0!</v>
      </c>
      <c r="CX56" s="47">
        <f t="shared" si="47"/>
        <v>0</v>
      </c>
      <c r="CY56" s="47" t="e">
        <f t="shared" si="48"/>
        <v>#DIV/0!</v>
      </c>
      <c r="CZ56" s="44">
        <f t="shared" si="49"/>
        <v>0</v>
      </c>
      <c r="DA56" s="48" t="e">
        <f t="shared" si="50"/>
        <v>#DIV/0!</v>
      </c>
      <c r="DB56" s="46">
        <f t="shared" si="51"/>
        <v>0</v>
      </c>
      <c r="DC56" s="47" t="e">
        <f t="shared" si="52"/>
        <v>#DIV/0!</v>
      </c>
      <c r="DD56" s="44">
        <f t="shared" si="53"/>
        <v>0</v>
      </c>
      <c r="DE56" s="47" t="e">
        <f t="shared" si="54"/>
        <v>#DIV/0!</v>
      </c>
      <c r="DF56" s="44">
        <f t="shared" si="55"/>
        <v>0</v>
      </c>
      <c r="DG56" s="48" t="e">
        <f t="shared" si="56"/>
        <v>#DIV/0!</v>
      </c>
      <c r="DH56" s="174"/>
      <c r="DI56" s="187" t="s">
        <v>46</v>
      </c>
      <c r="DJ56" s="46">
        <f t="shared" si="57"/>
        <v>0</v>
      </c>
      <c r="DK56" s="44">
        <f t="shared" si="58"/>
        <v>0</v>
      </c>
      <c r="DL56" s="45">
        <f t="shared" si="59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46"/>
      <c r="K57" s="47"/>
      <c r="L57" s="44"/>
      <c r="M57" s="47"/>
      <c r="N57" s="44"/>
      <c r="O57" s="48"/>
      <c r="P57" s="137">
        <f t="shared" si="27"/>
        <v>0</v>
      </c>
      <c r="Q57" s="138">
        <f t="shared" si="28"/>
        <v>0</v>
      </c>
      <c r="R57" s="139">
        <f t="shared" si="29"/>
        <v>0</v>
      </c>
      <c r="S57" s="39"/>
      <c r="T57" s="5"/>
      <c r="U57" s="7"/>
      <c r="V57" s="5"/>
      <c r="W57" s="7"/>
      <c r="X57" s="5"/>
      <c r="Y57" s="7"/>
      <c r="Z57" s="46"/>
      <c r="AA57" s="47"/>
      <c r="AB57" s="44"/>
      <c r="AC57" s="47"/>
      <c r="AD57" s="44"/>
      <c r="AE57" s="48"/>
      <c r="AF57" s="137">
        <f t="shared" si="30"/>
        <v>0</v>
      </c>
      <c r="AG57" s="138">
        <f t="shared" si="31"/>
        <v>0</v>
      </c>
      <c r="AH57" s="139">
        <f t="shared" si="32"/>
        <v>0</v>
      </c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>
        <f t="shared" si="33"/>
        <v>0</v>
      </c>
      <c r="AW57" s="138">
        <f t="shared" si="34"/>
        <v>0</v>
      </c>
      <c r="AX57" s="139">
        <f t="shared" si="35"/>
        <v>0</v>
      </c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>
        <f t="shared" si="36"/>
        <v>0</v>
      </c>
      <c r="BM57" s="138">
        <f t="shared" si="37"/>
        <v>0</v>
      </c>
      <c r="BN57" s="139">
        <f t="shared" si="38"/>
        <v>0</v>
      </c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>
        <f t="shared" si="39"/>
        <v>0</v>
      </c>
      <c r="CC57" s="138">
        <f t="shared" si="40"/>
        <v>0</v>
      </c>
      <c r="CD57" s="139">
        <f t="shared" si="41"/>
        <v>0</v>
      </c>
      <c r="CE57" s="41"/>
      <c r="CF57" s="43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>
        <f t="shared" si="42"/>
        <v>0</v>
      </c>
      <c r="CS57" s="138">
        <f t="shared" si="43"/>
        <v>0</v>
      </c>
      <c r="CT57" s="139">
        <f t="shared" si="44"/>
        <v>0</v>
      </c>
      <c r="CU57" s="41"/>
      <c r="CV57" s="46">
        <f t="shared" si="45"/>
        <v>0</v>
      </c>
      <c r="CW57" s="47" t="e">
        <f t="shared" si="46"/>
        <v>#DIV/0!</v>
      </c>
      <c r="CX57" s="47">
        <f t="shared" si="47"/>
        <v>0</v>
      </c>
      <c r="CY57" s="47" t="e">
        <f t="shared" si="48"/>
        <v>#DIV/0!</v>
      </c>
      <c r="CZ57" s="44">
        <f t="shared" si="49"/>
        <v>0</v>
      </c>
      <c r="DA57" s="48" t="e">
        <f t="shared" si="50"/>
        <v>#DIV/0!</v>
      </c>
      <c r="DB57" s="46">
        <f t="shared" si="51"/>
        <v>0</v>
      </c>
      <c r="DC57" s="47" t="e">
        <f t="shared" si="52"/>
        <v>#DIV/0!</v>
      </c>
      <c r="DD57" s="44">
        <f t="shared" si="53"/>
        <v>0</v>
      </c>
      <c r="DE57" s="47" t="e">
        <f t="shared" si="54"/>
        <v>#DIV/0!</v>
      </c>
      <c r="DF57" s="44">
        <f t="shared" si="55"/>
        <v>0</v>
      </c>
      <c r="DG57" s="48" t="e">
        <f t="shared" si="56"/>
        <v>#DIV/0!</v>
      </c>
      <c r="DH57" s="174"/>
      <c r="DI57" s="187" t="s">
        <v>57</v>
      </c>
      <c r="DJ57" s="46">
        <f t="shared" si="57"/>
        <v>0</v>
      </c>
      <c r="DK57" s="44">
        <f t="shared" si="58"/>
        <v>0</v>
      </c>
      <c r="DL57" s="45">
        <f t="shared" si="59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46"/>
      <c r="K58" s="47"/>
      <c r="L58" s="44"/>
      <c r="M58" s="47"/>
      <c r="N58" s="44"/>
      <c r="O58" s="48"/>
      <c r="P58" s="137">
        <f t="shared" si="27"/>
        <v>0</v>
      </c>
      <c r="Q58" s="138">
        <f t="shared" si="28"/>
        <v>0</v>
      </c>
      <c r="R58" s="139">
        <f t="shared" si="29"/>
        <v>0</v>
      </c>
      <c r="S58" s="39"/>
      <c r="T58" s="5"/>
      <c r="U58" s="7"/>
      <c r="V58" s="5"/>
      <c r="W58" s="7"/>
      <c r="X58" s="5"/>
      <c r="Y58" s="7"/>
      <c r="Z58" s="46"/>
      <c r="AA58" s="47"/>
      <c r="AB58" s="44"/>
      <c r="AC58" s="47"/>
      <c r="AD58" s="44"/>
      <c r="AE58" s="48"/>
      <c r="AF58" s="137">
        <f t="shared" si="30"/>
        <v>0</v>
      </c>
      <c r="AG58" s="138">
        <f t="shared" si="31"/>
        <v>0</v>
      </c>
      <c r="AH58" s="139">
        <f t="shared" si="32"/>
        <v>0</v>
      </c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>
        <f t="shared" si="33"/>
        <v>0</v>
      </c>
      <c r="AW58" s="138">
        <f t="shared" si="34"/>
        <v>0</v>
      </c>
      <c r="AX58" s="139">
        <f t="shared" si="35"/>
        <v>0</v>
      </c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>
        <f t="shared" si="36"/>
        <v>0</v>
      </c>
      <c r="BM58" s="138">
        <f t="shared" si="37"/>
        <v>0</v>
      </c>
      <c r="BN58" s="139">
        <f t="shared" si="38"/>
        <v>0</v>
      </c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>
        <f t="shared" si="39"/>
        <v>0</v>
      </c>
      <c r="CC58" s="138">
        <f t="shared" si="40"/>
        <v>0</v>
      </c>
      <c r="CD58" s="139">
        <f t="shared" si="41"/>
        <v>0</v>
      </c>
      <c r="CE58" s="41"/>
      <c r="CF58" s="43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>
        <f t="shared" si="42"/>
        <v>0</v>
      </c>
      <c r="CS58" s="138">
        <f t="shared" si="43"/>
        <v>0</v>
      </c>
      <c r="CT58" s="139">
        <f t="shared" si="44"/>
        <v>0</v>
      </c>
      <c r="CU58" s="41"/>
      <c r="CV58" s="46">
        <f t="shared" si="45"/>
        <v>0</v>
      </c>
      <c r="CW58" s="47" t="e">
        <f t="shared" si="46"/>
        <v>#DIV/0!</v>
      </c>
      <c r="CX58" s="47">
        <f t="shared" si="47"/>
        <v>0</v>
      </c>
      <c r="CY58" s="47" t="e">
        <f t="shared" si="48"/>
        <v>#DIV/0!</v>
      </c>
      <c r="CZ58" s="44">
        <f t="shared" si="49"/>
        <v>0</v>
      </c>
      <c r="DA58" s="48" t="e">
        <f t="shared" si="50"/>
        <v>#DIV/0!</v>
      </c>
      <c r="DB58" s="46">
        <f t="shared" si="51"/>
        <v>0</v>
      </c>
      <c r="DC58" s="47" t="e">
        <f t="shared" si="52"/>
        <v>#DIV/0!</v>
      </c>
      <c r="DD58" s="44">
        <f t="shared" si="53"/>
        <v>0</v>
      </c>
      <c r="DE58" s="47" t="e">
        <f t="shared" si="54"/>
        <v>#DIV/0!</v>
      </c>
      <c r="DF58" s="44">
        <f t="shared" si="55"/>
        <v>0</v>
      </c>
      <c r="DG58" s="48" t="e">
        <f t="shared" si="56"/>
        <v>#DIV/0!</v>
      </c>
      <c r="DH58" s="174"/>
      <c r="DI58" s="187" t="s">
        <v>58</v>
      </c>
      <c r="DJ58" s="46">
        <f t="shared" si="57"/>
        <v>0</v>
      </c>
      <c r="DK58" s="44">
        <f t="shared" si="58"/>
        <v>0</v>
      </c>
      <c r="DL58" s="45">
        <f t="shared" si="59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46"/>
      <c r="K59" s="47"/>
      <c r="L59" s="44"/>
      <c r="M59" s="47"/>
      <c r="N59" s="44"/>
      <c r="O59" s="48"/>
      <c r="P59" s="137">
        <f t="shared" si="27"/>
        <v>0</v>
      </c>
      <c r="Q59" s="138">
        <f t="shared" si="28"/>
        <v>0</v>
      </c>
      <c r="R59" s="139">
        <f t="shared" si="29"/>
        <v>0</v>
      </c>
      <c r="S59" s="39"/>
      <c r="T59" s="5"/>
      <c r="U59" s="7"/>
      <c r="V59" s="5"/>
      <c r="W59" s="7"/>
      <c r="X59" s="5"/>
      <c r="Y59" s="7"/>
      <c r="Z59" s="46"/>
      <c r="AA59" s="47"/>
      <c r="AB59" s="44"/>
      <c r="AC59" s="47"/>
      <c r="AD59" s="44"/>
      <c r="AE59" s="48"/>
      <c r="AF59" s="137">
        <f t="shared" si="30"/>
        <v>0</v>
      </c>
      <c r="AG59" s="138">
        <f t="shared" si="31"/>
        <v>0</v>
      </c>
      <c r="AH59" s="139">
        <f t="shared" si="32"/>
        <v>0</v>
      </c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>
        <f t="shared" si="33"/>
        <v>0</v>
      </c>
      <c r="AW59" s="138">
        <f t="shared" si="34"/>
        <v>0</v>
      </c>
      <c r="AX59" s="139">
        <f t="shared" si="35"/>
        <v>0</v>
      </c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>
        <f t="shared" si="36"/>
        <v>0</v>
      </c>
      <c r="BM59" s="138">
        <f t="shared" si="37"/>
        <v>0</v>
      </c>
      <c r="BN59" s="139">
        <f t="shared" si="38"/>
        <v>0</v>
      </c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>
        <f t="shared" si="39"/>
        <v>0</v>
      </c>
      <c r="CC59" s="138">
        <f t="shared" si="40"/>
        <v>0</v>
      </c>
      <c r="CD59" s="139">
        <f t="shared" si="41"/>
        <v>0</v>
      </c>
      <c r="CE59" s="41"/>
      <c r="CF59" s="43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>
        <f t="shared" si="42"/>
        <v>0</v>
      </c>
      <c r="CS59" s="138">
        <f t="shared" si="43"/>
        <v>0</v>
      </c>
      <c r="CT59" s="139">
        <f t="shared" si="44"/>
        <v>0</v>
      </c>
      <c r="CU59" s="41"/>
      <c r="CV59" s="46">
        <f t="shared" si="45"/>
        <v>0</v>
      </c>
      <c r="CW59" s="47" t="e">
        <f t="shared" si="46"/>
        <v>#DIV/0!</v>
      </c>
      <c r="CX59" s="47">
        <f t="shared" si="47"/>
        <v>0</v>
      </c>
      <c r="CY59" s="47" t="e">
        <f t="shared" si="48"/>
        <v>#DIV/0!</v>
      </c>
      <c r="CZ59" s="44">
        <f t="shared" si="49"/>
        <v>0</v>
      </c>
      <c r="DA59" s="48" t="e">
        <f t="shared" si="50"/>
        <v>#DIV/0!</v>
      </c>
      <c r="DB59" s="46">
        <f t="shared" si="51"/>
        <v>0</v>
      </c>
      <c r="DC59" s="47" t="e">
        <f t="shared" si="52"/>
        <v>#DIV/0!</v>
      </c>
      <c r="DD59" s="44">
        <f t="shared" si="53"/>
        <v>0</v>
      </c>
      <c r="DE59" s="47" t="e">
        <f t="shared" si="54"/>
        <v>#DIV/0!</v>
      </c>
      <c r="DF59" s="44">
        <f t="shared" si="55"/>
        <v>0</v>
      </c>
      <c r="DG59" s="48" t="e">
        <f t="shared" si="56"/>
        <v>#DIV/0!</v>
      </c>
      <c r="DH59" s="174"/>
      <c r="DI59" s="187" t="s">
        <v>6</v>
      </c>
      <c r="DJ59" s="46">
        <f t="shared" si="57"/>
        <v>0</v>
      </c>
      <c r="DK59" s="44">
        <f t="shared" si="58"/>
        <v>0</v>
      </c>
      <c r="DL59" s="45">
        <f t="shared" si="59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46"/>
      <c r="K60" s="47"/>
      <c r="L60" s="44"/>
      <c r="M60" s="47"/>
      <c r="N60" s="44"/>
      <c r="O60" s="48"/>
      <c r="P60" s="137">
        <f t="shared" si="27"/>
        <v>0</v>
      </c>
      <c r="Q60" s="138">
        <f t="shared" si="28"/>
        <v>0</v>
      </c>
      <c r="R60" s="139">
        <f t="shared" si="29"/>
        <v>0</v>
      </c>
      <c r="S60" s="39"/>
      <c r="T60" s="5"/>
      <c r="U60" s="7"/>
      <c r="V60" s="5"/>
      <c r="W60" s="7"/>
      <c r="X60" s="5"/>
      <c r="Y60" s="7"/>
      <c r="Z60" s="46"/>
      <c r="AA60" s="47"/>
      <c r="AB60" s="44"/>
      <c r="AC60" s="47"/>
      <c r="AD60" s="44"/>
      <c r="AE60" s="48"/>
      <c r="AF60" s="137">
        <f t="shared" si="30"/>
        <v>0</v>
      </c>
      <c r="AG60" s="138">
        <f t="shared" si="31"/>
        <v>0</v>
      </c>
      <c r="AH60" s="139">
        <f t="shared" si="32"/>
        <v>0</v>
      </c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>
        <f t="shared" si="33"/>
        <v>0</v>
      </c>
      <c r="AW60" s="138">
        <f t="shared" si="34"/>
        <v>0</v>
      </c>
      <c r="AX60" s="139">
        <f t="shared" si="35"/>
        <v>0</v>
      </c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>
        <f t="shared" si="36"/>
        <v>0</v>
      </c>
      <c r="BM60" s="138">
        <f t="shared" si="37"/>
        <v>0</v>
      </c>
      <c r="BN60" s="139">
        <f t="shared" si="38"/>
        <v>0</v>
      </c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>
        <f t="shared" si="39"/>
        <v>0</v>
      </c>
      <c r="CC60" s="138">
        <f t="shared" si="40"/>
        <v>0</v>
      </c>
      <c r="CD60" s="139">
        <f t="shared" si="41"/>
        <v>0</v>
      </c>
      <c r="CE60" s="41"/>
      <c r="CF60" s="43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>
        <f t="shared" si="42"/>
        <v>0</v>
      </c>
      <c r="CS60" s="138">
        <f t="shared" si="43"/>
        <v>0</v>
      </c>
      <c r="CT60" s="139">
        <f t="shared" si="44"/>
        <v>0</v>
      </c>
      <c r="CU60" s="41"/>
      <c r="CV60" s="46">
        <f t="shared" si="45"/>
        <v>0</v>
      </c>
      <c r="CW60" s="47" t="e">
        <f t="shared" si="46"/>
        <v>#DIV/0!</v>
      </c>
      <c r="CX60" s="47">
        <f t="shared" si="47"/>
        <v>0</v>
      </c>
      <c r="CY60" s="47" t="e">
        <f t="shared" si="48"/>
        <v>#DIV/0!</v>
      </c>
      <c r="CZ60" s="44">
        <f t="shared" si="49"/>
        <v>0</v>
      </c>
      <c r="DA60" s="48" t="e">
        <f t="shared" si="50"/>
        <v>#DIV/0!</v>
      </c>
      <c r="DB60" s="46">
        <f t="shared" si="51"/>
        <v>0</v>
      </c>
      <c r="DC60" s="47" t="e">
        <f t="shared" si="52"/>
        <v>#DIV/0!</v>
      </c>
      <c r="DD60" s="44">
        <f t="shared" si="53"/>
        <v>0</v>
      </c>
      <c r="DE60" s="47" t="e">
        <f t="shared" si="54"/>
        <v>#DIV/0!</v>
      </c>
      <c r="DF60" s="44">
        <f t="shared" si="55"/>
        <v>0</v>
      </c>
      <c r="DG60" s="48" t="e">
        <f t="shared" si="56"/>
        <v>#DIV/0!</v>
      </c>
      <c r="DH60" s="174"/>
      <c r="DI60" s="187" t="s">
        <v>7</v>
      </c>
      <c r="DJ60" s="46">
        <f t="shared" si="57"/>
        <v>0</v>
      </c>
      <c r="DK60" s="44">
        <f t="shared" si="58"/>
        <v>0</v>
      </c>
      <c r="DL60" s="45">
        <f t="shared" si="59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52"/>
      <c r="I61" s="56"/>
      <c r="J61" s="54"/>
      <c r="K61" s="55"/>
      <c r="L61" s="52"/>
      <c r="M61" s="55"/>
      <c r="N61" s="52"/>
      <c r="O61" s="56"/>
      <c r="P61" s="143">
        <f t="shared" si="27"/>
        <v>0</v>
      </c>
      <c r="Q61" s="144">
        <f t="shared" si="28"/>
        <v>0</v>
      </c>
      <c r="R61" s="145">
        <f t="shared" si="29"/>
        <v>0</v>
      </c>
      <c r="S61" s="39"/>
      <c r="T61" s="235"/>
      <c r="U61" s="236"/>
      <c r="V61" s="235"/>
      <c r="W61" s="236"/>
      <c r="X61" s="235"/>
      <c r="Y61" s="236"/>
      <c r="Z61" s="54"/>
      <c r="AA61" s="55"/>
      <c r="AB61" s="52"/>
      <c r="AC61" s="55"/>
      <c r="AD61" s="52"/>
      <c r="AE61" s="56"/>
      <c r="AF61" s="143">
        <f t="shared" si="30"/>
        <v>0</v>
      </c>
      <c r="AG61" s="144">
        <f t="shared" si="31"/>
        <v>0</v>
      </c>
      <c r="AH61" s="145">
        <f t="shared" si="32"/>
        <v>0</v>
      </c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>
        <f t="shared" si="33"/>
        <v>0</v>
      </c>
      <c r="AW61" s="144">
        <f t="shared" si="34"/>
        <v>0</v>
      </c>
      <c r="AX61" s="145">
        <f t="shared" si="35"/>
        <v>0</v>
      </c>
      <c r="AY61" s="41"/>
      <c r="AZ61" s="51"/>
      <c r="BA61" s="55"/>
      <c r="BB61" s="52"/>
      <c r="BC61" s="55"/>
      <c r="BD61" s="52"/>
      <c r="BE61" s="56"/>
      <c r="BF61" s="54"/>
      <c r="BG61" s="55"/>
      <c r="BH61" s="52"/>
      <c r="BI61" s="55"/>
      <c r="BJ61" s="52"/>
      <c r="BK61" s="56"/>
      <c r="BL61" s="143">
        <f t="shared" si="36"/>
        <v>0</v>
      </c>
      <c r="BM61" s="144">
        <f t="shared" si="37"/>
        <v>0</v>
      </c>
      <c r="BN61" s="145">
        <f t="shared" si="38"/>
        <v>0</v>
      </c>
      <c r="BO61" s="41"/>
      <c r="BP61" s="51"/>
      <c r="BQ61" s="55"/>
      <c r="BR61" s="52"/>
      <c r="BS61" s="55"/>
      <c r="BT61" s="52"/>
      <c r="BU61" s="56"/>
      <c r="BV61" s="54"/>
      <c r="BW61" s="55"/>
      <c r="BX61" s="52"/>
      <c r="BY61" s="55"/>
      <c r="BZ61" s="52"/>
      <c r="CA61" s="56"/>
      <c r="CB61" s="143">
        <f t="shared" si="39"/>
        <v>0</v>
      </c>
      <c r="CC61" s="144">
        <f t="shared" si="40"/>
        <v>0</v>
      </c>
      <c r="CD61" s="145">
        <f t="shared" si="41"/>
        <v>0</v>
      </c>
      <c r="CE61" s="41"/>
      <c r="CF61" s="51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>
        <f t="shared" si="42"/>
        <v>0</v>
      </c>
      <c r="CS61" s="144">
        <f t="shared" si="43"/>
        <v>0</v>
      </c>
      <c r="CT61" s="145">
        <f t="shared" si="44"/>
        <v>0</v>
      </c>
      <c r="CU61" s="41"/>
      <c r="CV61" s="54">
        <f>SUM(CV20:CV60)</f>
        <v>0</v>
      </c>
      <c r="CW61" s="55" t="e">
        <f t="shared" si="46"/>
        <v>#DIV/0!</v>
      </c>
      <c r="CX61" s="55">
        <f>SUM(CX20:CX60)</f>
        <v>0</v>
      </c>
      <c r="CY61" s="55" t="e">
        <f t="shared" si="48"/>
        <v>#DIV/0!</v>
      </c>
      <c r="CZ61" s="52">
        <f t="shared" si="49"/>
        <v>0</v>
      </c>
      <c r="DA61" s="56" t="e">
        <f t="shared" si="50"/>
        <v>#DIV/0!</v>
      </c>
      <c r="DB61" s="54">
        <f>SUM(DB20:DB60)</f>
        <v>0</v>
      </c>
      <c r="DC61" s="55" t="e">
        <f t="shared" si="52"/>
        <v>#DIV/0!</v>
      </c>
      <c r="DD61" s="52">
        <f>SUM(DD20:DD60)</f>
        <v>0</v>
      </c>
      <c r="DE61" s="55" t="e">
        <f t="shared" si="54"/>
        <v>#DIV/0!</v>
      </c>
      <c r="DF61" s="52">
        <f>SUM(DF20:DF60)</f>
        <v>0</v>
      </c>
      <c r="DG61" s="56" t="e">
        <f t="shared" si="56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59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46"/>
      <c r="K62" s="47"/>
      <c r="L62" s="44"/>
      <c r="M62" s="47"/>
      <c r="N62" s="44"/>
      <c r="O62" s="48"/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5"/>
      <c r="U62" s="7"/>
      <c r="V62" s="5"/>
      <c r="W62" s="7"/>
      <c r="X62" s="5"/>
      <c r="Y62" s="7"/>
      <c r="Z62" s="46"/>
      <c r="AA62" s="47"/>
      <c r="AB62" s="44"/>
      <c r="AC62" s="47"/>
      <c r="AD62" s="44"/>
      <c r="AE62" s="48"/>
      <c r="AF62" s="137">
        <f t="shared" si="30"/>
        <v>0</v>
      </c>
      <c r="AG62" s="138">
        <f t="shared" si="31"/>
        <v>0</v>
      </c>
      <c r="AH62" s="139">
        <f t="shared" si="32"/>
        <v>0</v>
      </c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>
        <f t="shared" si="42"/>
        <v>0</v>
      </c>
      <c r="CS62" s="138">
        <f t="shared" si="43"/>
        <v>0</v>
      </c>
      <c r="CT62" s="139">
        <f t="shared" si="44"/>
        <v>0</v>
      </c>
      <c r="CU62" s="41"/>
      <c r="CV62" s="46">
        <f>+D62+T62+AJ62+AZ62+BP62+CF62</f>
        <v>0</v>
      </c>
      <c r="CW62" s="47" t="e">
        <f t="shared" si="46"/>
        <v>#DIV/0!</v>
      </c>
      <c r="CX62" s="47">
        <f>+F62+V62+AL62+BB62+BR62+CH62</f>
        <v>0</v>
      </c>
      <c r="CY62" s="47" t="e">
        <f t="shared" si="48"/>
        <v>#DIV/0!</v>
      </c>
      <c r="CZ62" s="44">
        <f t="shared" si="49"/>
        <v>0</v>
      </c>
      <c r="DA62" s="48" t="e">
        <f t="shared" si="50"/>
        <v>#DIV/0!</v>
      </c>
      <c r="DB62" s="46">
        <f t="shared" ref="DB62" si="60">+J62+Z62+AP62+BF62+BV62+CL62</f>
        <v>0</v>
      </c>
      <c r="DC62" s="47" t="e">
        <f t="shared" si="52"/>
        <v>#DIV/0!</v>
      </c>
      <c r="DD62" s="44">
        <f>+L62+AB62+AR62+BH62+BX62+CN62</f>
        <v>0</v>
      </c>
      <c r="DE62" s="47" t="e">
        <f t="shared" si="54"/>
        <v>#DIV/0!</v>
      </c>
      <c r="DF62" s="44">
        <f>+DB62+DD62</f>
        <v>0</v>
      </c>
      <c r="DG62" s="48" t="e">
        <f t="shared" si="56"/>
        <v>#DIV/0!</v>
      </c>
      <c r="DH62" s="174"/>
      <c r="DI62" s="187" t="s">
        <v>8</v>
      </c>
      <c r="DJ62" s="46">
        <f t="shared" ref="DJ62" si="61">+CZ62</f>
        <v>0</v>
      </c>
      <c r="DK62" s="44">
        <f t="shared" ref="DK62" si="62">+DF62</f>
        <v>0</v>
      </c>
      <c r="DL62" s="45">
        <f t="shared" si="59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52"/>
      <c r="I63" s="56"/>
      <c r="J63" s="54"/>
      <c r="K63" s="55"/>
      <c r="L63" s="52"/>
      <c r="M63" s="55"/>
      <c r="N63" s="52"/>
      <c r="O63" s="56"/>
      <c r="P63" s="143">
        <f t="shared" si="27"/>
        <v>0</v>
      </c>
      <c r="Q63" s="144">
        <f t="shared" si="28"/>
        <v>0</v>
      </c>
      <c r="R63" s="145">
        <f t="shared" si="29"/>
        <v>0</v>
      </c>
      <c r="S63" s="39"/>
      <c r="T63" s="235"/>
      <c r="U63" s="236"/>
      <c r="V63" s="235"/>
      <c r="W63" s="236"/>
      <c r="X63" s="235"/>
      <c r="Y63" s="236"/>
      <c r="Z63" s="54"/>
      <c r="AA63" s="55"/>
      <c r="AB63" s="52"/>
      <c r="AC63" s="55"/>
      <c r="AD63" s="52"/>
      <c r="AE63" s="56"/>
      <c r="AF63" s="143">
        <f t="shared" si="30"/>
        <v>0</v>
      </c>
      <c r="AG63" s="144">
        <f t="shared" si="31"/>
        <v>0</v>
      </c>
      <c r="AH63" s="145">
        <f t="shared" si="32"/>
        <v>0</v>
      </c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>
        <f t="shared" si="33"/>
        <v>0</v>
      </c>
      <c r="AW63" s="144">
        <f t="shared" si="34"/>
        <v>0</v>
      </c>
      <c r="AX63" s="145">
        <f t="shared" si="35"/>
        <v>0</v>
      </c>
      <c r="AY63" s="41"/>
      <c r="AZ63" s="51"/>
      <c r="BA63" s="55"/>
      <c r="BB63" s="52"/>
      <c r="BC63" s="55"/>
      <c r="BD63" s="52"/>
      <c r="BE63" s="56"/>
      <c r="BF63" s="54"/>
      <c r="BG63" s="55"/>
      <c r="BH63" s="52"/>
      <c r="BI63" s="55"/>
      <c r="BJ63" s="52"/>
      <c r="BK63" s="56"/>
      <c r="BL63" s="143">
        <f t="shared" si="36"/>
        <v>0</v>
      </c>
      <c r="BM63" s="144">
        <f t="shared" si="37"/>
        <v>0</v>
      </c>
      <c r="BN63" s="145">
        <f t="shared" si="38"/>
        <v>0</v>
      </c>
      <c r="BO63" s="41"/>
      <c r="BP63" s="51"/>
      <c r="BQ63" s="55"/>
      <c r="BR63" s="52"/>
      <c r="BS63" s="55"/>
      <c r="BT63" s="52"/>
      <c r="BU63" s="56"/>
      <c r="BV63" s="54"/>
      <c r="BW63" s="55"/>
      <c r="BX63" s="52"/>
      <c r="BY63" s="55"/>
      <c r="BZ63" s="52"/>
      <c r="CA63" s="56"/>
      <c r="CB63" s="143">
        <f t="shared" si="39"/>
        <v>0</v>
      </c>
      <c r="CC63" s="144">
        <f t="shared" si="40"/>
        <v>0</v>
      </c>
      <c r="CD63" s="145">
        <f t="shared" si="41"/>
        <v>0</v>
      </c>
      <c r="CE63" s="41"/>
      <c r="CF63" s="51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>
        <f t="shared" si="42"/>
        <v>0</v>
      </c>
      <c r="CS63" s="144">
        <f t="shared" si="43"/>
        <v>0</v>
      </c>
      <c r="CT63" s="145">
        <f t="shared" si="44"/>
        <v>0</v>
      </c>
      <c r="CU63" s="41"/>
      <c r="CV63" s="54">
        <f>+CV61-CV62</f>
        <v>0</v>
      </c>
      <c r="CW63" s="55" t="e">
        <f t="shared" si="46"/>
        <v>#DIV/0!</v>
      </c>
      <c r="CX63" s="55">
        <f>+CX61-CX62</f>
        <v>0</v>
      </c>
      <c r="CY63" s="55" t="e">
        <f t="shared" si="48"/>
        <v>#DIV/0!</v>
      </c>
      <c r="CZ63" s="52">
        <f t="shared" si="49"/>
        <v>0</v>
      </c>
      <c r="DA63" s="56" t="e">
        <f t="shared" si="50"/>
        <v>#DIV/0!</v>
      </c>
      <c r="DB63" s="54">
        <f>+DB61-DB62</f>
        <v>0</v>
      </c>
      <c r="DC63" s="55" t="e">
        <f t="shared" si="52"/>
        <v>#DIV/0!</v>
      </c>
      <c r="DD63" s="52">
        <f>+DD61-DD62</f>
        <v>0</v>
      </c>
      <c r="DE63" s="55" t="e">
        <f t="shared" si="54"/>
        <v>#DIV/0!</v>
      </c>
      <c r="DF63" s="52">
        <f>+DF61-DF62</f>
        <v>0</v>
      </c>
      <c r="DG63" s="56" t="e">
        <f t="shared" si="56"/>
        <v>#DIV/0!</v>
      </c>
      <c r="DH63" s="175"/>
      <c r="DI63" s="187" t="s">
        <v>174</v>
      </c>
      <c r="DJ63" s="54">
        <f>+DJ61-DJ62</f>
        <v>0</v>
      </c>
      <c r="DK63" s="52">
        <f t="shared" ref="DK63:DL63" si="63">+DK61-DK62</f>
        <v>0</v>
      </c>
      <c r="DL63" s="53">
        <f t="shared" si="63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5"/>
      <c r="U64" s="7"/>
      <c r="V64" s="5"/>
      <c r="W64" s="7"/>
      <c r="X64" s="7"/>
      <c r="Y64" s="7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5"/>
      <c r="U65" s="7"/>
      <c r="V65" s="5"/>
      <c r="W65" s="7"/>
      <c r="X65" s="7"/>
      <c r="Y65" s="7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46"/>
      <c r="K66" s="47"/>
      <c r="L66" s="44"/>
      <c r="M66" s="47"/>
      <c r="N66" s="44"/>
      <c r="O66" s="48"/>
      <c r="P66" s="137">
        <f t="shared" ref="P66:P73" si="64">+D66+J66</f>
        <v>0</v>
      </c>
      <c r="Q66" s="138">
        <f t="shared" ref="Q66:Q73" si="65">+F66+L66</f>
        <v>0</v>
      </c>
      <c r="R66" s="139">
        <f t="shared" ref="R66:R73" si="66">+P66+Q66</f>
        <v>0</v>
      </c>
      <c r="S66" s="39"/>
      <c r="T66" s="5"/>
      <c r="U66" s="7"/>
      <c r="V66" s="5"/>
      <c r="W66" s="7"/>
      <c r="X66" s="5"/>
      <c r="Y66" s="7"/>
      <c r="Z66" s="46"/>
      <c r="AA66" s="47"/>
      <c r="AB66" s="44"/>
      <c r="AC66" s="47"/>
      <c r="AD66" s="44"/>
      <c r="AE66" s="48"/>
      <c r="AF66" s="137">
        <f t="shared" ref="AF66:AF73" si="67">+T66+Z66</f>
        <v>0</v>
      </c>
      <c r="AG66" s="138">
        <f t="shared" ref="AG66:AG73" si="68">+V66+AB66</f>
        <v>0</v>
      </c>
      <c r="AH66" s="139">
        <f t="shared" ref="AH66:AH73" si="69">+AF66+AG66</f>
        <v>0</v>
      </c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>
        <f t="shared" ref="AV66:AV73" si="70">+AJ66+AP66</f>
        <v>0</v>
      </c>
      <c r="AW66" s="138">
        <f t="shared" ref="AW66:AW73" si="71">+AL66+AR66</f>
        <v>0</v>
      </c>
      <c r="AX66" s="139">
        <f t="shared" ref="AX66:AX73" si="72">+AV66+AW66</f>
        <v>0</v>
      </c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>
        <f t="shared" ref="BL66:BL73" si="73">+AZ66+BF66</f>
        <v>0</v>
      </c>
      <c r="BM66" s="138">
        <f t="shared" ref="BM66:BM73" si="74">+BB66+BH66</f>
        <v>0</v>
      </c>
      <c r="BN66" s="139">
        <f t="shared" ref="BN66:BN73" si="75">+BL66+BM66</f>
        <v>0</v>
      </c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>
        <f t="shared" ref="CB66:CB73" si="76">+BP66+BV66</f>
        <v>0</v>
      </c>
      <c r="CC66" s="138">
        <f t="shared" ref="CC66:CC73" si="77">+BR66+BX66</f>
        <v>0</v>
      </c>
      <c r="CD66" s="139">
        <f t="shared" ref="CD66:CD73" si="78">+CB66+CC66</f>
        <v>0</v>
      </c>
      <c r="CE66" s="41"/>
      <c r="CF66" s="43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>
        <f t="shared" ref="CR66:CR73" si="79">+CF66+CL66</f>
        <v>0</v>
      </c>
      <c r="CS66" s="138">
        <f t="shared" ref="CS66:CS73" si="80">+CH66+CN66</f>
        <v>0</v>
      </c>
      <c r="CT66" s="139">
        <f t="shared" ref="CT66:CT73" si="81">+CR66+CS66</f>
        <v>0</v>
      </c>
      <c r="CU66" s="41"/>
      <c r="CV66" s="46">
        <f t="shared" ref="CV66:CV72" si="82">+D66+T66+AJ66+AZ66+BP66+CF66</f>
        <v>0</v>
      </c>
      <c r="CW66" s="47" t="e">
        <f>+CV66/$CV$111</f>
        <v>#DIV/0!</v>
      </c>
      <c r="CX66" s="47">
        <f t="shared" ref="CX66:CX72" si="83">+F66+V66+AL66+BB66+BR66+CH66</f>
        <v>0</v>
      </c>
      <c r="CY66" s="47" t="e">
        <f t="shared" ref="CY66:CY73" si="84">+CX66/$CX$111</f>
        <v>#DIV/0!</v>
      </c>
      <c r="CZ66" s="44">
        <f t="shared" ref="CZ66:CZ73" si="85">+CV66+CX66</f>
        <v>0</v>
      </c>
      <c r="DA66" s="48" t="e">
        <f t="shared" ref="DA66:DA73" si="86">+CZ66/$CZ$111</f>
        <v>#DIV/0!</v>
      </c>
      <c r="DB66" s="46">
        <f t="shared" ref="DB66:DB72" si="87">+J66+Z66+AP66+BF66+BV66+CL66</f>
        <v>0</v>
      </c>
      <c r="DC66" s="47" t="e">
        <f t="shared" ref="DC66:DC102" si="88">+DB66/$DB$111</f>
        <v>#DIV/0!</v>
      </c>
      <c r="DD66" s="44">
        <f t="shared" ref="DD66:DD72" si="89">+L66+AB66+AR66+BH66+BX66+CN66</f>
        <v>0</v>
      </c>
      <c r="DE66" s="47" t="e">
        <f t="shared" ref="DE66:DE73" si="90">+DD66/$DD$111</f>
        <v>#DIV/0!</v>
      </c>
      <c r="DF66" s="44">
        <f t="shared" ref="DF66:DF72" si="91">+DB66+DD66</f>
        <v>0</v>
      </c>
      <c r="DG66" s="48" t="e">
        <f t="shared" ref="DG66:DG73" si="92">+DF66/$DF$111</f>
        <v>#DIV/0!</v>
      </c>
      <c r="DH66" s="174"/>
      <c r="DI66" s="187" t="s">
        <v>66</v>
      </c>
      <c r="DJ66" s="46">
        <f t="shared" ref="DJ66:DJ72" si="93">+CZ66</f>
        <v>0</v>
      </c>
      <c r="DK66" s="44">
        <f t="shared" ref="DK66:DK72" si="94">+DF66</f>
        <v>0</v>
      </c>
      <c r="DL66" s="45">
        <f t="shared" ref="DL66:DL72" si="95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46"/>
      <c r="K67" s="47"/>
      <c r="L67" s="44"/>
      <c r="M67" s="47"/>
      <c r="N67" s="44"/>
      <c r="O67" s="48"/>
      <c r="P67" s="137">
        <f t="shared" si="64"/>
        <v>0</v>
      </c>
      <c r="Q67" s="138">
        <f t="shared" si="65"/>
        <v>0</v>
      </c>
      <c r="R67" s="139">
        <f t="shared" si="66"/>
        <v>0</v>
      </c>
      <c r="S67" s="39"/>
      <c r="T67" s="5"/>
      <c r="U67" s="7"/>
      <c r="V67" s="5"/>
      <c r="W67" s="7"/>
      <c r="X67" s="5"/>
      <c r="Y67" s="7"/>
      <c r="Z67" s="46"/>
      <c r="AA67" s="47"/>
      <c r="AB67" s="44"/>
      <c r="AC67" s="47"/>
      <c r="AD67" s="44"/>
      <c r="AE67" s="48"/>
      <c r="AF67" s="137">
        <f t="shared" si="67"/>
        <v>0</v>
      </c>
      <c r="AG67" s="138">
        <f t="shared" si="68"/>
        <v>0</v>
      </c>
      <c r="AH67" s="139">
        <f t="shared" si="69"/>
        <v>0</v>
      </c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>
        <f t="shared" si="70"/>
        <v>0</v>
      </c>
      <c r="AW67" s="138">
        <f t="shared" si="71"/>
        <v>0</v>
      </c>
      <c r="AX67" s="139">
        <f t="shared" si="72"/>
        <v>0</v>
      </c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>
        <f t="shared" si="73"/>
        <v>0</v>
      </c>
      <c r="BM67" s="138">
        <f t="shared" si="74"/>
        <v>0</v>
      </c>
      <c r="BN67" s="139">
        <f t="shared" si="75"/>
        <v>0</v>
      </c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>
        <f t="shared" si="76"/>
        <v>0</v>
      </c>
      <c r="CC67" s="138">
        <f t="shared" si="77"/>
        <v>0</v>
      </c>
      <c r="CD67" s="139">
        <f t="shared" si="78"/>
        <v>0</v>
      </c>
      <c r="CE67" s="41"/>
      <c r="CF67" s="43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>
        <f t="shared" si="79"/>
        <v>0</v>
      </c>
      <c r="CS67" s="138">
        <f t="shared" si="80"/>
        <v>0</v>
      </c>
      <c r="CT67" s="139">
        <f t="shared" si="81"/>
        <v>0</v>
      </c>
      <c r="CU67" s="41"/>
      <c r="CV67" s="46">
        <f t="shared" si="82"/>
        <v>0</v>
      </c>
      <c r="CW67" s="47" t="e">
        <f t="shared" ref="CW67:CW102" si="96">+CV67/$CV$111</f>
        <v>#DIV/0!</v>
      </c>
      <c r="CX67" s="47">
        <f t="shared" si="83"/>
        <v>0</v>
      </c>
      <c r="CY67" s="47" t="e">
        <f t="shared" si="84"/>
        <v>#DIV/0!</v>
      </c>
      <c r="CZ67" s="44">
        <f t="shared" si="85"/>
        <v>0</v>
      </c>
      <c r="DA67" s="48" t="e">
        <f t="shared" si="86"/>
        <v>#DIV/0!</v>
      </c>
      <c r="DB67" s="46">
        <f t="shared" si="87"/>
        <v>0</v>
      </c>
      <c r="DC67" s="47" t="e">
        <f t="shared" si="88"/>
        <v>#DIV/0!</v>
      </c>
      <c r="DD67" s="44">
        <f t="shared" si="89"/>
        <v>0</v>
      </c>
      <c r="DE67" s="47" t="e">
        <f t="shared" si="90"/>
        <v>#DIV/0!</v>
      </c>
      <c r="DF67" s="44">
        <f t="shared" si="91"/>
        <v>0</v>
      </c>
      <c r="DG67" s="48" t="e">
        <f t="shared" si="92"/>
        <v>#DIV/0!</v>
      </c>
      <c r="DH67" s="174"/>
      <c r="DI67" s="187" t="s">
        <v>67</v>
      </c>
      <c r="DJ67" s="46">
        <f t="shared" si="93"/>
        <v>0</v>
      </c>
      <c r="DK67" s="44">
        <f t="shared" si="94"/>
        <v>0</v>
      </c>
      <c r="DL67" s="45">
        <f t="shared" si="95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46"/>
      <c r="K68" s="47"/>
      <c r="L68" s="44"/>
      <c r="M68" s="47"/>
      <c r="N68" s="44"/>
      <c r="O68" s="48"/>
      <c r="P68" s="137">
        <f t="shared" si="64"/>
        <v>0</v>
      </c>
      <c r="Q68" s="138">
        <f t="shared" si="65"/>
        <v>0</v>
      </c>
      <c r="R68" s="139">
        <f t="shared" si="66"/>
        <v>0</v>
      </c>
      <c r="S68" s="39"/>
      <c r="T68" s="5"/>
      <c r="U68" s="7"/>
      <c r="V68" s="5"/>
      <c r="W68" s="7"/>
      <c r="X68" s="5"/>
      <c r="Y68" s="7"/>
      <c r="Z68" s="46"/>
      <c r="AA68" s="47"/>
      <c r="AB68" s="44"/>
      <c r="AC68" s="47"/>
      <c r="AD68" s="44"/>
      <c r="AE68" s="48"/>
      <c r="AF68" s="137">
        <f t="shared" si="67"/>
        <v>0</v>
      </c>
      <c r="AG68" s="138">
        <f t="shared" si="68"/>
        <v>0</v>
      </c>
      <c r="AH68" s="139">
        <f t="shared" si="69"/>
        <v>0</v>
      </c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>
        <f t="shared" si="70"/>
        <v>0</v>
      </c>
      <c r="AW68" s="138">
        <f t="shared" si="71"/>
        <v>0</v>
      </c>
      <c r="AX68" s="139">
        <f t="shared" si="72"/>
        <v>0</v>
      </c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>
        <f t="shared" si="73"/>
        <v>0</v>
      </c>
      <c r="BM68" s="138">
        <f t="shared" si="74"/>
        <v>0</v>
      </c>
      <c r="BN68" s="139">
        <f t="shared" si="75"/>
        <v>0</v>
      </c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>
        <f t="shared" si="76"/>
        <v>0</v>
      </c>
      <c r="CC68" s="138">
        <f t="shared" si="77"/>
        <v>0</v>
      </c>
      <c r="CD68" s="139">
        <f t="shared" si="78"/>
        <v>0</v>
      </c>
      <c r="CE68" s="41"/>
      <c r="CF68" s="43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>
        <f t="shared" si="79"/>
        <v>0</v>
      </c>
      <c r="CS68" s="138">
        <f t="shared" si="80"/>
        <v>0</v>
      </c>
      <c r="CT68" s="139">
        <f t="shared" si="81"/>
        <v>0</v>
      </c>
      <c r="CU68" s="41"/>
      <c r="CV68" s="46">
        <f t="shared" si="82"/>
        <v>0</v>
      </c>
      <c r="CW68" s="47" t="e">
        <f t="shared" si="96"/>
        <v>#DIV/0!</v>
      </c>
      <c r="CX68" s="47">
        <f t="shared" si="83"/>
        <v>0</v>
      </c>
      <c r="CY68" s="47" t="e">
        <f t="shared" si="84"/>
        <v>#DIV/0!</v>
      </c>
      <c r="CZ68" s="44">
        <f t="shared" si="85"/>
        <v>0</v>
      </c>
      <c r="DA68" s="48" t="e">
        <f t="shared" si="86"/>
        <v>#DIV/0!</v>
      </c>
      <c r="DB68" s="46">
        <f t="shared" si="87"/>
        <v>0</v>
      </c>
      <c r="DC68" s="47" t="e">
        <f t="shared" si="88"/>
        <v>#DIV/0!</v>
      </c>
      <c r="DD68" s="44">
        <f t="shared" si="89"/>
        <v>0</v>
      </c>
      <c r="DE68" s="47" t="e">
        <f t="shared" si="90"/>
        <v>#DIV/0!</v>
      </c>
      <c r="DF68" s="44">
        <f t="shared" si="91"/>
        <v>0</v>
      </c>
      <c r="DG68" s="48" t="e">
        <f t="shared" si="92"/>
        <v>#DIV/0!</v>
      </c>
      <c r="DH68" s="174"/>
      <c r="DI68" s="187" t="s">
        <v>68</v>
      </c>
      <c r="DJ68" s="46">
        <f t="shared" si="93"/>
        <v>0</v>
      </c>
      <c r="DK68" s="44">
        <f t="shared" si="94"/>
        <v>0</v>
      </c>
      <c r="DL68" s="45">
        <f t="shared" si="95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46"/>
      <c r="K69" s="47"/>
      <c r="L69" s="44"/>
      <c r="M69" s="47"/>
      <c r="N69" s="44"/>
      <c r="O69" s="48"/>
      <c r="P69" s="137">
        <f t="shared" si="64"/>
        <v>0</v>
      </c>
      <c r="Q69" s="138">
        <f t="shared" si="65"/>
        <v>0</v>
      </c>
      <c r="R69" s="139">
        <f t="shared" si="66"/>
        <v>0</v>
      </c>
      <c r="S69" s="39"/>
      <c r="T69" s="5"/>
      <c r="U69" s="7"/>
      <c r="V69" s="5"/>
      <c r="W69" s="7"/>
      <c r="X69" s="5"/>
      <c r="Y69" s="7"/>
      <c r="Z69" s="46"/>
      <c r="AA69" s="47"/>
      <c r="AB69" s="44"/>
      <c r="AC69" s="47"/>
      <c r="AD69" s="44"/>
      <c r="AE69" s="48"/>
      <c r="AF69" s="137">
        <f t="shared" si="67"/>
        <v>0</v>
      </c>
      <c r="AG69" s="138">
        <f t="shared" si="68"/>
        <v>0</v>
      </c>
      <c r="AH69" s="139">
        <f t="shared" si="69"/>
        <v>0</v>
      </c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>
        <f t="shared" si="70"/>
        <v>0</v>
      </c>
      <c r="AW69" s="138">
        <f t="shared" si="71"/>
        <v>0</v>
      </c>
      <c r="AX69" s="139">
        <f t="shared" si="72"/>
        <v>0</v>
      </c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>
        <f t="shared" si="73"/>
        <v>0</v>
      </c>
      <c r="BM69" s="138">
        <f t="shared" si="74"/>
        <v>0</v>
      </c>
      <c r="BN69" s="139">
        <f t="shared" si="75"/>
        <v>0</v>
      </c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>
        <f t="shared" si="76"/>
        <v>0</v>
      </c>
      <c r="CC69" s="138">
        <f t="shared" si="77"/>
        <v>0</v>
      </c>
      <c r="CD69" s="139">
        <f t="shared" si="78"/>
        <v>0</v>
      </c>
      <c r="CE69" s="41"/>
      <c r="CF69" s="43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>
        <f t="shared" si="79"/>
        <v>0</v>
      </c>
      <c r="CS69" s="138">
        <f t="shared" si="80"/>
        <v>0</v>
      </c>
      <c r="CT69" s="139">
        <f t="shared" si="81"/>
        <v>0</v>
      </c>
      <c r="CU69" s="41"/>
      <c r="CV69" s="46">
        <f t="shared" si="82"/>
        <v>0</v>
      </c>
      <c r="CW69" s="47" t="e">
        <f t="shared" si="96"/>
        <v>#DIV/0!</v>
      </c>
      <c r="CX69" s="47">
        <f t="shared" si="83"/>
        <v>0</v>
      </c>
      <c r="CY69" s="47" t="e">
        <f t="shared" si="84"/>
        <v>#DIV/0!</v>
      </c>
      <c r="CZ69" s="44">
        <f t="shared" si="85"/>
        <v>0</v>
      </c>
      <c r="DA69" s="48" t="e">
        <f t="shared" si="86"/>
        <v>#DIV/0!</v>
      </c>
      <c r="DB69" s="46">
        <f t="shared" si="87"/>
        <v>0</v>
      </c>
      <c r="DC69" s="47" t="e">
        <f t="shared" si="88"/>
        <v>#DIV/0!</v>
      </c>
      <c r="DD69" s="44">
        <f t="shared" si="89"/>
        <v>0</v>
      </c>
      <c r="DE69" s="47" t="e">
        <f t="shared" si="90"/>
        <v>#DIV/0!</v>
      </c>
      <c r="DF69" s="44">
        <f t="shared" si="91"/>
        <v>0</v>
      </c>
      <c r="DG69" s="48" t="e">
        <f t="shared" si="92"/>
        <v>#DIV/0!</v>
      </c>
      <c r="DH69" s="174"/>
      <c r="DI69" s="187" t="s">
        <v>69</v>
      </c>
      <c r="DJ69" s="46">
        <f t="shared" si="93"/>
        <v>0</v>
      </c>
      <c r="DK69" s="44">
        <f t="shared" si="94"/>
        <v>0</v>
      </c>
      <c r="DL69" s="45">
        <f t="shared" si="95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46"/>
      <c r="K70" s="47"/>
      <c r="L70" s="44"/>
      <c r="M70" s="47"/>
      <c r="N70" s="44"/>
      <c r="O70" s="48"/>
      <c r="P70" s="137">
        <f t="shared" si="64"/>
        <v>0</v>
      </c>
      <c r="Q70" s="138">
        <f t="shared" si="65"/>
        <v>0</v>
      </c>
      <c r="R70" s="139">
        <f t="shared" si="66"/>
        <v>0</v>
      </c>
      <c r="S70" s="39"/>
      <c r="T70" s="5"/>
      <c r="U70" s="7"/>
      <c r="V70" s="5"/>
      <c r="W70" s="7"/>
      <c r="X70" s="5"/>
      <c r="Y70" s="7"/>
      <c r="Z70" s="46"/>
      <c r="AA70" s="47"/>
      <c r="AB70" s="44"/>
      <c r="AC70" s="47"/>
      <c r="AD70" s="44"/>
      <c r="AE70" s="48"/>
      <c r="AF70" s="137">
        <f t="shared" si="67"/>
        <v>0</v>
      </c>
      <c r="AG70" s="138">
        <f t="shared" si="68"/>
        <v>0</v>
      </c>
      <c r="AH70" s="139">
        <f t="shared" si="69"/>
        <v>0</v>
      </c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>
        <f t="shared" si="70"/>
        <v>0</v>
      </c>
      <c r="AW70" s="138">
        <f t="shared" si="71"/>
        <v>0</v>
      </c>
      <c r="AX70" s="139">
        <f t="shared" si="72"/>
        <v>0</v>
      </c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>
        <f t="shared" si="73"/>
        <v>0</v>
      </c>
      <c r="BM70" s="138">
        <f t="shared" si="74"/>
        <v>0</v>
      </c>
      <c r="BN70" s="139">
        <f t="shared" si="75"/>
        <v>0</v>
      </c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>
        <f t="shared" si="76"/>
        <v>0</v>
      </c>
      <c r="CC70" s="138">
        <f t="shared" si="77"/>
        <v>0</v>
      </c>
      <c r="CD70" s="139">
        <f t="shared" si="78"/>
        <v>0</v>
      </c>
      <c r="CE70" s="41"/>
      <c r="CF70" s="43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>
        <f t="shared" si="79"/>
        <v>0</v>
      </c>
      <c r="CS70" s="138">
        <f t="shared" si="80"/>
        <v>0</v>
      </c>
      <c r="CT70" s="139">
        <f t="shared" si="81"/>
        <v>0</v>
      </c>
      <c r="CU70" s="41"/>
      <c r="CV70" s="46">
        <f t="shared" si="82"/>
        <v>0</v>
      </c>
      <c r="CW70" s="47" t="e">
        <f t="shared" si="96"/>
        <v>#DIV/0!</v>
      </c>
      <c r="CX70" s="47">
        <f t="shared" si="83"/>
        <v>0</v>
      </c>
      <c r="CY70" s="47" t="e">
        <f t="shared" si="84"/>
        <v>#DIV/0!</v>
      </c>
      <c r="CZ70" s="44">
        <f t="shared" si="85"/>
        <v>0</v>
      </c>
      <c r="DA70" s="48" t="e">
        <f t="shared" si="86"/>
        <v>#DIV/0!</v>
      </c>
      <c r="DB70" s="46">
        <f t="shared" si="87"/>
        <v>0</v>
      </c>
      <c r="DC70" s="47" t="e">
        <f t="shared" si="88"/>
        <v>#DIV/0!</v>
      </c>
      <c r="DD70" s="44">
        <f t="shared" si="89"/>
        <v>0</v>
      </c>
      <c r="DE70" s="47" t="e">
        <f t="shared" si="90"/>
        <v>#DIV/0!</v>
      </c>
      <c r="DF70" s="44">
        <f t="shared" si="91"/>
        <v>0</v>
      </c>
      <c r="DG70" s="48" t="e">
        <f t="shared" si="92"/>
        <v>#DIV/0!</v>
      </c>
      <c r="DH70" s="174"/>
      <c r="DI70" s="187" t="s">
        <v>70</v>
      </c>
      <c r="DJ70" s="46">
        <f t="shared" si="93"/>
        <v>0</v>
      </c>
      <c r="DK70" s="44">
        <f t="shared" si="94"/>
        <v>0</v>
      </c>
      <c r="DL70" s="45">
        <f t="shared" si="95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46"/>
      <c r="K71" s="47"/>
      <c r="L71" s="44"/>
      <c r="M71" s="47"/>
      <c r="N71" s="44"/>
      <c r="O71" s="48"/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5"/>
      <c r="U71" s="7"/>
      <c r="V71" s="5"/>
      <c r="W71" s="7"/>
      <c r="X71" s="5"/>
      <c r="Y71" s="7"/>
      <c r="Z71" s="46"/>
      <c r="AA71" s="47"/>
      <c r="AB71" s="44"/>
      <c r="AC71" s="47"/>
      <c r="AD71" s="44"/>
      <c r="AE71" s="48"/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3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 t="e">
        <f t="shared" si="96"/>
        <v>#DIV/0!</v>
      </c>
      <c r="CX71" s="47">
        <f t="shared" si="83"/>
        <v>0</v>
      </c>
      <c r="CY71" s="47" t="e">
        <f t="shared" si="84"/>
        <v>#DIV/0!</v>
      </c>
      <c r="CZ71" s="44">
        <f t="shared" si="85"/>
        <v>0</v>
      </c>
      <c r="DA71" s="48" t="e">
        <f t="shared" si="86"/>
        <v>#DIV/0!</v>
      </c>
      <c r="DB71" s="46">
        <f t="shared" si="87"/>
        <v>0</v>
      </c>
      <c r="DC71" s="47" t="e">
        <f t="shared" si="88"/>
        <v>#DIV/0!</v>
      </c>
      <c r="DD71" s="44">
        <f t="shared" si="89"/>
        <v>0</v>
      </c>
      <c r="DE71" s="47" t="e">
        <f t="shared" si="90"/>
        <v>#DIV/0!</v>
      </c>
      <c r="DF71" s="44">
        <f t="shared" si="91"/>
        <v>0</v>
      </c>
      <c r="DG71" s="48" t="e">
        <f t="shared" si="92"/>
        <v>#DIV/0!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46"/>
      <c r="K72" s="47"/>
      <c r="L72" s="44"/>
      <c r="M72" s="47"/>
      <c r="N72" s="44"/>
      <c r="O72" s="48"/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5"/>
      <c r="U72" s="7"/>
      <c r="V72" s="5"/>
      <c r="W72" s="7"/>
      <c r="X72" s="5"/>
      <c r="Y72" s="7"/>
      <c r="Z72" s="46"/>
      <c r="AA72" s="47"/>
      <c r="AB72" s="44"/>
      <c r="AC72" s="47"/>
      <c r="AD72" s="44"/>
      <c r="AE72" s="48"/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>
        <f t="shared" si="73"/>
        <v>0</v>
      </c>
      <c r="BM72" s="138">
        <f t="shared" si="74"/>
        <v>0</v>
      </c>
      <c r="BN72" s="139">
        <f t="shared" si="75"/>
        <v>0</v>
      </c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3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0</v>
      </c>
      <c r="CW72" s="47" t="e">
        <f t="shared" si="96"/>
        <v>#DIV/0!</v>
      </c>
      <c r="CX72" s="47">
        <f t="shared" si="83"/>
        <v>0</v>
      </c>
      <c r="CY72" s="47" t="e">
        <f t="shared" si="84"/>
        <v>#DIV/0!</v>
      </c>
      <c r="CZ72" s="44">
        <f t="shared" si="85"/>
        <v>0</v>
      </c>
      <c r="DA72" s="48" t="e">
        <f t="shared" si="86"/>
        <v>#DIV/0!</v>
      </c>
      <c r="DB72" s="46">
        <f t="shared" si="87"/>
        <v>0</v>
      </c>
      <c r="DC72" s="47" t="e">
        <f t="shared" si="88"/>
        <v>#DIV/0!</v>
      </c>
      <c r="DD72" s="44">
        <f t="shared" si="89"/>
        <v>0</v>
      </c>
      <c r="DE72" s="47" t="e">
        <f t="shared" si="90"/>
        <v>#DIV/0!</v>
      </c>
      <c r="DF72" s="44">
        <f t="shared" si="91"/>
        <v>0</v>
      </c>
      <c r="DG72" s="48" t="e">
        <f t="shared" si="92"/>
        <v>#DIV/0!</v>
      </c>
      <c r="DH72" s="174"/>
      <c r="DI72" s="187" t="s">
        <v>72</v>
      </c>
      <c r="DJ72" s="46">
        <f t="shared" si="93"/>
        <v>0</v>
      </c>
      <c r="DK72" s="44">
        <f t="shared" si="94"/>
        <v>0</v>
      </c>
      <c r="DL72" s="45">
        <f t="shared" si="95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54"/>
      <c r="K73" s="55"/>
      <c r="L73" s="52"/>
      <c r="M73" s="55"/>
      <c r="N73" s="52"/>
      <c r="O73" s="56"/>
      <c r="P73" s="143">
        <f t="shared" si="64"/>
        <v>0</v>
      </c>
      <c r="Q73" s="144">
        <f t="shared" si="65"/>
        <v>0</v>
      </c>
      <c r="R73" s="145">
        <f t="shared" si="66"/>
        <v>0</v>
      </c>
      <c r="S73" s="39"/>
      <c r="T73" s="235"/>
      <c r="U73" s="236"/>
      <c r="V73" s="235"/>
      <c r="W73" s="236"/>
      <c r="X73" s="235"/>
      <c r="Y73" s="236"/>
      <c r="Z73" s="54"/>
      <c r="AA73" s="55"/>
      <c r="AB73" s="52"/>
      <c r="AC73" s="55"/>
      <c r="AD73" s="52"/>
      <c r="AE73" s="56"/>
      <c r="AF73" s="143">
        <f t="shared" si="67"/>
        <v>0</v>
      </c>
      <c r="AG73" s="144">
        <f t="shared" si="68"/>
        <v>0</v>
      </c>
      <c r="AH73" s="145">
        <f t="shared" si="69"/>
        <v>0</v>
      </c>
      <c r="AI73" s="41"/>
      <c r="AJ73" s="51"/>
      <c r="AK73" s="55"/>
      <c r="AL73" s="52"/>
      <c r="AM73" s="55"/>
      <c r="AN73" s="44"/>
      <c r="AO73" s="56"/>
      <c r="AP73" s="54"/>
      <c r="AQ73" s="55"/>
      <c r="AR73" s="52"/>
      <c r="AS73" s="55"/>
      <c r="AT73" s="52"/>
      <c r="AU73" s="56"/>
      <c r="AV73" s="143">
        <f t="shared" si="70"/>
        <v>0</v>
      </c>
      <c r="AW73" s="144">
        <f t="shared" si="71"/>
        <v>0</v>
      </c>
      <c r="AX73" s="145">
        <f t="shared" si="72"/>
        <v>0</v>
      </c>
      <c r="AY73" s="41"/>
      <c r="AZ73" s="51"/>
      <c r="BA73" s="55"/>
      <c r="BB73" s="52"/>
      <c r="BC73" s="55"/>
      <c r="BD73" s="44"/>
      <c r="BE73" s="56"/>
      <c r="BF73" s="54"/>
      <c r="BG73" s="55"/>
      <c r="BH73" s="52"/>
      <c r="BI73" s="55"/>
      <c r="BJ73" s="52"/>
      <c r="BK73" s="56"/>
      <c r="BL73" s="143">
        <f t="shared" si="73"/>
        <v>0</v>
      </c>
      <c r="BM73" s="144">
        <f t="shared" si="74"/>
        <v>0</v>
      </c>
      <c r="BN73" s="145">
        <f t="shared" si="75"/>
        <v>0</v>
      </c>
      <c r="BO73" s="41"/>
      <c r="BP73" s="51"/>
      <c r="BQ73" s="55"/>
      <c r="BR73" s="52"/>
      <c r="BS73" s="55"/>
      <c r="BT73" s="52"/>
      <c r="BU73" s="56"/>
      <c r="BV73" s="54"/>
      <c r="BW73" s="55"/>
      <c r="BX73" s="52"/>
      <c r="BY73" s="55"/>
      <c r="BZ73" s="52"/>
      <c r="CA73" s="56"/>
      <c r="CB73" s="143">
        <f t="shared" si="76"/>
        <v>0</v>
      </c>
      <c r="CC73" s="144">
        <f t="shared" si="77"/>
        <v>0</v>
      </c>
      <c r="CD73" s="145">
        <f t="shared" si="78"/>
        <v>0</v>
      </c>
      <c r="CE73" s="41"/>
      <c r="CF73" s="51"/>
      <c r="CG73" s="55"/>
      <c r="CH73" s="52"/>
      <c r="CI73" s="55"/>
      <c r="CJ73" s="44"/>
      <c r="CK73" s="56"/>
      <c r="CL73" s="54"/>
      <c r="CM73" s="55"/>
      <c r="CN73" s="52"/>
      <c r="CO73" s="55"/>
      <c r="CP73" s="52"/>
      <c r="CQ73" s="56"/>
      <c r="CR73" s="143">
        <f t="shared" si="79"/>
        <v>0</v>
      </c>
      <c r="CS73" s="144">
        <f t="shared" si="80"/>
        <v>0</v>
      </c>
      <c r="CT73" s="145">
        <f t="shared" si="81"/>
        <v>0</v>
      </c>
      <c r="CU73" s="41"/>
      <c r="CV73" s="54">
        <f>SUM(CV66:CV72)</f>
        <v>0</v>
      </c>
      <c r="CW73" s="55" t="e">
        <f t="shared" si="96"/>
        <v>#DIV/0!</v>
      </c>
      <c r="CX73" s="55">
        <f>SUM(CX66:CX72)</f>
        <v>0</v>
      </c>
      <c r="CY73" s="55" t="e">
        <f t="shared" si="84"/>
        <v>#DIV/0!</v>
      </c>
      <c r="CZ73" s="52">
        <f t="shared" si="85"/>
        <v>0</v>
      </c>
      <c r="DA73" s="56" t="e">
        <f t="shared" si="86"/>
        <v>#DIV/0!</v>
      </c>
      <c r="DB73" s="54">
        <f>SUM(DB66:DB72)</f>
        <v>0</v>
      </c>
      <c r="DC73" s="55" t="e">
        <f t="shared" si="88"/>
        <v>#DIV/0!</v>
      </c>
      <c r="DD73" s="52">
        <f>SUM(DD66:DD72)</f>
        <v>0</v>
      </c>
      <c r="DE73" s="55" t="e">
        <f t="shared" si="90"/>
        <v>#DIV/0!</v>
      </c>
      <c r="DF73" s="52">
        <f>SUM(DF66:DF72)</f>
        <v>0</v>
      </c>
      <c r="DG73" s="56" t="e">
        <f t="shared" si="92"/>
        <v>#DIV/0!</v>
      </c>
      <c r="DH73" s="175"/>
      <c r="DI73" s="187" t="s">
        <v>175</v>
      </c>
      <c r="DJ73" s="54">
        <f t="shared" ref="DJ73:DK73" si="97">SUM(DJ66:DJ72)</f>
        <v>0</v>
      </c>
      <c r="DK73" s="52">
        <f t="shared" si="97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5"/>
      <c r="U74" s="7"/>
      <c r="V74" s="5"/>
      <c r="W74" s="7"/>
      <c r="X74" s="7"/>
      <c r="Y74" s="7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46"/>
      <c r="K75" s="47"/>
      <c r="L75" s="44"/>
      <c r="M75" s="47"/>
      <c r="N75" s="44"/>
      <c r="O75" s="48"/>
      <c r="P75" s="137">
        <f t="shared" ref="P75:P96" si="98">+D75+J75</f>
        <v>0</v>
      </c>
      <c r="Q75" s="138">
        <f t="shared" ref="Q75:Q96" si="99">+F75+L75</f>
        <v>0</v>
      </c>
      <c r="R75" s="139">
        <f t="shared" ref="R75:R96" si="100">+P75+Q75</f>
        <v>0</v>
      </c>
      <c r="S75" s="39"/>
      <c r="T75" s="5"/>
      <c r="U75" s="7"/>
      <c r="V75" s="5"/>
      <c r="W75" s="7"/>
      <c r="X75" s="5"/>
      <c r="Y75" s="7"/>
      <c r="Z75" s="46"/>
      <c r="AA75" s="47"/>
      <c r="AB75" s="44"/>
      <c r="AC75" s="47"/>
      <c r="AD75" s="44"/>
      <c r="AE75" s="48"/>
      <c r="AF75" s="137">
        <f t="shared" ref="AF75:AF96" si="101">+T75+Z75</f>
        <v>0</v>
      </c>
      <c r="AG75" s="138">
        <f t="shared" ref="AG75:AG96" si="102">+V75+AB75</f>
        <v>0</v>
      </c>
      <c r="AH75" s="139">
        <f t="shared" ref="AH75:AH96" si="103">+AF75+AG75</f>
        <v>0</v>
      </c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>
        <f t="shared" ref="BL75:BL96" si="107">+AZ75+BF75</f>
        <v>0</v>
      </c>
      <c r="BM75" s="138">
        <f t="shared" ref="BM75:BM96" si="108">+BB75+BH75</f>
        <v>0</v>
      </c>
      <c r="BN75" s="139">
        <f t="shared" ref="BN75:BN96" si="109">+BL75+BM75</f>
        <v>0</v>
      </c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3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>
        <f t="shared" ref="CR75:CR96" si="113">+CF75+CL75</f>
        <v>0</v>
      </c>
      <c r="CS75" s="138">
        <f t="shared" ref="CS75:CS96" si="114">+CH75+CN75</f>
        <v>0</v>
      </c>
      <c r="CT75" s="139">
        <f t="shared" ref="CT75:CT96" si="115">+CR75+CS75</f>
        <v>0</v>
      </c>
      <c r="CU75" s="41"/>
      <c r="CV75" s="46">
        <f t="shared" ref="CV75:CV94" si="116">+D75+T75+AJ75+AZ75+BP75+CF75</f>
        <v>0</v>
      </c>
      <c r="CW75" s="47" t="e">
        <f t="shared" si="96"/>
        <v>#DIV/0!</v>
      </c>
      <c r="CX75" s="47">
        <f t="shared" ref="CX75:CX94" si="117">+F75+V75+AL75+BB75+BR75+CH75</f>
        <v>0</v>
      </c>
      <c r="CY75" s="47" t="e">
        <f t="shared" ref="CY75:CY96" si="118">+CX75/$CX$111</f>
        <v>#DIV/0!</v>
      </c>
      <c r="CZ75" s="44">
        <f t="shared" ref="CZ75:CZ96" si="119">+CV75+CX75</f>
        <v>0</v>
      </c>
      <c r="DA75" s="48" t="e">
        <f t="shared" ref="DA75:DA96" si="120">+CZ75/$CZ$111</f>
        <v>#DIV/0!</v>
      </c>
      <c r="DB75" s="46">
        <f t="shared" ref="DB75:DB94" si="121">+J75+Z75+AP75+BF75+BV75+CL75</f>
        <v>0</v>
      </c>
      <c r="DC75" s="47" t="e">
        <f t="shared" si="88"/>
        <v>#DIV/0!</v>
      </c>
      <c r="DD75" s="44">
        <f t="shared" ref="DD75:DD94" si="122">+L75+AB75+AR75+BH75+BX75+CN75</f>
        <v>0</v>
      </c>
      <c r="DE75" s="47" t="e">
        <f t="shared" ref="DE75:DE96" si="123">+DD75/$DD$111</f>
        <v>#DIV/0!</v>
      </c>
      <c r="DF75" s="44">
        <f t="shared" ref="DF75:DF94" si="124">+DB75+DD75</f>
        <v>0</v>
      </c>
      <c r="DG75" s="48" t="e">
        <f t="shared" ref="DG75:DG96" si="125">+DF75/$DF$111</f>
        <v>#DIV/0!</v>
      </c>
      <c r="DH75" s="174"/>
      <c r="DI75" s="187" t="s">
        <v>74</v>
      </c>
      <c r="DJ75" s="46">
        <f t="shared" ref="DJ75:DJ94" si="126">+CZ75</f>
        <v>0</v>
      </c>
      <c r="DK75" s="44">
        <f t="shared" ref="DK75:DK94" si="127">+DF75</f>
        <v>0</v>
      </c>
      <c r="DL75" s="45">
        <f t="shared" ref="DL75:DL94" si="128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46"/>
      <c r="K76" s="47"/>
      <c r="L76" s="44"/>
      <c r="M76" s="47"/>
      <c r="N76" s="44"/>
      <c r="O76" s="48"/>
      <c r="P76" s="137">
        <f t="shared" si="98"/>
        <v>0</v>
      </c>
      <c r="Q76" s="138">
        <f t="shared" si="99"/>
        <v>0</v>
      </c>
      <c r="R76" s="139">
        <f t="shared" si="100"/>
        <v>0</v>
      </c>
      <c r="S76" s="39"/>
      <c r="T76" s="5"/>
      <c r="U76" s="7"/>
      <c r="V76" s="5"/>
      <c r="W76" s="7"/>
      <c r="X76" s="5"/>
      <c r="Y76" s="7"/>
      <c r="Z76" s="46"/>
      <c r="AA76" s="47"/>
      <c r="AB76" s="44"/>
      <c r="AC76" s="47"/>
      <c r="AD76" s="44"/>
      <c r="AE76" s="48"/>
      <c r="AF76" s="137">
        <f t="shared" si="101"/>
        <v>0</v>
      </c>
      <c r="AG76" s="138">
        <f t="shared" si="102"/>
        <v>0</v>
      </c>
      <c r="AH76" s="139">
        <f t="shared" si="103"/>
        <v>0</v>
      </c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>
        <f t="shared" si="104"/>
        <v>0</v>
      </c>
      <c r="AW76" s="138">
        <f t="shared" si="105"/>
        <v>0</v>
      </c>
      <c r="AX76" s="139">
        <f t="shared" si="106"/>
        <v>0</v>
      </c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>
        <f t="shared" si="107"/>
        <v>0</v>
      </c>
      <c r="BM76" s="138">
        <f t="shared" si="108"/>
        <v>0</v>
      </c>
      <c r="BN76" s="139">
        <f t="shared" si="109"/>
        <v>0</v>
      </c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3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>
        <f t="shared" si="113"/>
        <v>0</v>
      </c>
      <c r="CS76" s="138">
        <f t="shared" si="114"/>
        <v>0</v>
      </c>
      <c r="CT76" s="139">
        <f t="shared" si="115"/>
        <v>0</v>
      </c>
      <c r="CU76" s="41"/>
      <c r="CV76" s="46">
        <f t="shared" si="116"/>
        <v>0</v>
      </c>
      <c r="CW76" s="47" t="e">
        <f t="shared" si="96"/>
        <v>#DIV/0!</v>
      </c>
      <c r="CX76" s="47">
        <f t="shared" si="117"/>
        <v>0</v>
      </c>
      <c r="CY76" s="47" t="e">
        <f t="shared" si="118"/>
        <v>#DIV/0!</v>
      </c>
      <c r="CZ76" s="44">
        <f t="shared" si="119"/>
        <v>0</v>
      </c>
      <c r="DA76" s="48" t="e">
        <f t="shared" si="120"/>
        <v>#DIV/0!</v>
      </c>
      <c r="DB76" s="46">
        <f t="shared" si="121"/>
        <v>0</v>
      </c>
      <c r="DC76" s="47" t="e">
        <f t="shared" si="88"/>
        <v>#DIV/0!</v>
      </c>
      <c r="DD76" s="44">
        <f t="shared" si="122"/>
        <v>0</v>
      </c>
      <c r="DE76" s="47" t="e">
        <f t="shared" si="123"/>
        <v>#DIV/0!</v>
      </c>
      <c r="DF76" s="44">
        <f t="shared" si="124"/>
        <v>0</v>
      </c>
      <c r="DG76" s="48" t="e">
        <f t="shared" si="125"/>
        <v>#DIV/0!</v>
      </c>
      <c r="DH76" s="174"/>
      <c r="DI76" s="187" t="s">
        <v>75</v>
      </c>
      <c r="DJ76" s="46">
        <f t="shared" si="126"/>
        <v>0</v>
      </c>
      <c r="DK76" s="44">
        <f t="shared" si="127"/>
        <v>0</v>
      </c>
      <c r="DL76" s="45">
        <f t="shared" si="128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46"/>
      <c r="K77" s="47"/>
      <c r="L77" s="44"/>
      <c r="M77" s="47"/>
      <c r="N77" s="44"/>
      <c r="O77" s="48"/>
      <c r="P77" s="137">
        <f t="shared" si="98"/>
        <v>0</v>
      </c>
      <c r="Q77" s="138">
        <f t="shared" si="99"/>
        <v>0</v>
      </c>
      <c r="R77" s="139">
        <f t="shared" si="100"/>
        <v>0</v>
      </c>
      <c r="S77" s="39"/>
      <c r="T77" s="5"/>
      <c r="U77" s="7"/>
      <c r="V77" s="5"/>
      <c r="W77" s="7"/>
      <c r="X77" s="5"/>
      <c r="Y77" s="7"/>
      <c r="Z77" s="46"/>
      <c r="AA77" s="47"/>
      <c r="AB77" s="44"/>
      <c r="AC77" s="47"/>
      <c r="AD77" s="44"/>
      <c r="AE77" s="48"/>
      <c r="AF77" s="137">
        <f t="shared" si="101"/>
        <v>0</v>
      </c>
      <c r="AG77" s="138">
        <f t="shared" si="102"/>
        <v>0</v>
      </c>
      <c r="AH77" s="139">
        <f t="shared" si="103"/>
        <v>0</v>
      </c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>
        <f t="shared" si="104"/>
        <v>0</v>
      </c>
      <c r="AW77" s="138">
        <f t="shared" si="105"/>
        <v>0</v>
      </c>
      <c r="AX77" s="139">
        <f t="shared" si="106"/>
        <v>0</v>
      </c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>
        <f t="shared" si="107"/>
        <v>0</v>
      </c>
      <c r="BM77" s="138">
        <f t="shared" si="108"/>
        <v>0</v>
      </c>
      <c r="BN77" s="139">
        <f t="shared" si="109"/>
        <v>0</v>
      </c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>
        <f t="shared" si="110"/>
        <v>0</v>
      </c>
      <c r="CC77" s="138">
        <f t="shared" si="111"/>
        <v>0</v>
      </c>
      <c r="CD77" s="139">
        <f t="shared" si="112"/>
        <v>0</v>
      </c>
      <c r="CE77" s="41"/>
      <c r="CF77" s="43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>
        <f t="shared" si="113"/>
        <v>0</v>
      </c>
      <c r="CS77" s="138">
        <f t="shared" si="114"/>
        <v>0</v>
      </c>
      <c r="CT77" s="139">
        <f t="shared" si="115"/>
        <v>0</v>
      </c>
      <c r="CU77" s="41"/>
      <c r="CV77" s="46">
        <f t="shared" si="116"/>
        <v>0</v>
      </c>
      <c r="CW77" s="47" t="e">
        <f t="shared" si="96"/>
        <v>#DIV/0!</v>
      </c>
      <c r="CX77" s="47">
        <f t="shared" si="117"/>
        <v>0</v>
      </c>
      <c r="CY77" s="47" t="e">
        <f t="shared" si="118"/>
        <v>#DIV/0!</v>
      </c>
      <c r="CZ77" s="44">
        <f t="shared" si="119"/>
        <v>0</v>
      </c>
      <c r="DA77" s="48" t="e">
        <f t="shared" si="120"/>
        <v>#DIV/0!</v>
      </c>
      <c r="DB77" s="46">
        <f t="shared" si="121"/>
        <v>0</v>
      </c>
      <c r="DC77" s="47" t="e">
        <f t="shared" si="88"/>
        <v>#DIV/0!</v>
      </c>
      <c r="DD77" s="44">
        <f t="shared" si="122"/>
        <v>0</v>
      </c>
      <c r="DE77" s="47" t="e">
        <f t="shared" si="123"/>
        <v>#DIV/0!</v>
      </c>
      <c r="DF77" s="44">
        <f t="shared" si="124"/>
        <v>0</v>
      </c>
      <c r="DG77" s="48" t="e">
        <f t="shared" si="125"/>
        <v>#DIV/0!</v>
      </c>
      <c r="DH77" s="174"/>
      <c r="DI77" s="187" t="s">
        <v>76</v>
      </c>
      <c r="DJ77" s="46">
        <f t="shared" si="126"/>
        <v>0</v>
      </c>
      <c r="DK77" s="44">
        <f t="shared" si="127"/>
        <v>0</v>
      </c>
      <c r="DL77" s="45">
        <f t="shared" si="128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46"/>
      <c r="K78" s="47"/>
      <c r="L78" s="44"/>
      <c r="M78" s="47"/>
      <c r="N78" s="44"/>
      <c r="O78" s="48"/>
      <c r="P78" s="137">
        <f t="shared" si="98"/>
        <v>0</v>
      </c>
      <c r="Q78" s="138">
        <f t="shared" si="99"/>
        <v>0</v>
      </c>
      <c r="R78" s="139">
        <f t="shared" si="100"/>
        <v>0</v>
      </c>
      <c r="S78" s="39"/>
      <c r="T78" s="5"/>
      <c r="U78" s="7"/>
      <c r="V78" s="5"/>
      <c r="W78" s="7"/>
      <c r="X78" s="5"/>
      <c r="Y78" s="7"/>
      <c r="Z78" s="46"/>
      <c r="AA78" s="47"/>
      <c r="AB78" s="44"/>
      <c r="AC78" s="47"/>
      <c r="AD78" s="44"/>
      <c r="AE78" s="48"/>
      <c r="AF78" s="137">
        <f t="shared" si="101"/>
        <v>0</v>
      </c>
      <c r="AG78" s="138">
        <f t="shared" si="102"/>
        <v>0</v>
      </c>
      <c r="AH78" s="139">
        <f t="shared" si="103"/>
        <v>0</v>
      </c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>
        <f t="shared" si="107"/>
        <v>0</v>
      </c>
      <c r="BM78" s="138">
        <f t="shared" si="108"/>
        <v>0</v>
      </c>
      <c r="BN78" s="139">
        <f t="shared" si="109"/>
        <v>0</v>
      </c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>
        <f t="shared" si="110"/>
        <v>0</v>
      </c>
      <c r="CC78" s="138">
        <f t="shared" si="111"/>
        <v>0</v>
      </c>
      <c r="CD78" s="139">
        <f t="shared" si="112"/>
        <v>0</v>
      </c>
      <c r="CE78" s="41"/>
      <c r="CF78" s="43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>
        <f t="shared" si="113"/>
        <v>0</v>
      </c>
      <c r="CS78" s="138">
        <f t="shared" si="114"/>
        <v>0</v>
      </c>
      <c r="CT78" s="139">
        <f t="shared" si="115"/>
        <v>0</v>
      </c>
      <c r="CU78" s="41"/>
      <c r="CV78" s="46">
        <f t="shared" si="116"/>
        <v>0</v>
      </c>
      <c r="CW78" s="47" t="e">
        <f t="shared" si="96"/>
        <v>#DIV/0!</v>
      </c>
      <c r="CX78" s="47">
        <f t="shared" si="117"/>
        <v>0</v>
      </c>
      <c r="CY78" s="47" t="e">
        <f t="shared" si="118"/>
        <v>#DIV/0!</v>
      </c>
      <c r="CZ78" s="44">
        <f t="shared" si="119"/>
        <v>0</v>
      </c>
      <c r="DA78" s="48" t="e">
        <f t="shared" si="120"/>
        <v>#DIV/0!</v>
      </c>
      <c r="DB78" s="46">
        <f t="shared" si="121"/>
        <v>0</v>
      </c>
      <c r="DC78" s="47" t="e">
        <f t="shared" si="88"/>
        <v>#DIV/0!</v>
      </c>
      <c r="DD78" s="44">
        <f t="shared" si="122"/>
        <v>0</v>
      </c>
      <c r="DE78" s="47" t="e">
        <f t="shared" si="123"/>
        <v>#DIV/0!</v>
      </c>
      <c r="DF78" s="44">
        <f t="shared" si="124"/>
        <v>0</v>
      </c>
      <c r="DG78" s="48" t="e">
        <f t="shared" si="125"/>
        <v>#DIV/0!</v>
      </c>
      <c r="DH78" s="174"/>
      <c r="DI78" s="187" t="s">
        <v>77</v>
      </c>
      <c r="DJ78" s="46">
        <f t="shared" si="126"/>
        <v>0</v>
      </c>
      <c r="DK78" s="44">
        <f t="shared" si="127"/>
        <v>0</v>
      </c>
      <c r="DL78" s="45">
        <f t="shared" si="128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46"/>
      <c r="K79" s="47"/>
      <c r="L79" s="44"/>
      <c r="M79" s="47"/>
      <c r="N79" s="44"/>
      <c r="O79" s="48"/>
      <c r="P79" s="137">
        <f t="shared" si="98"/>
        <v>0</v>
      </c>
      <c r="Q79" s="138">
        <f t="shared" si="99"/>
        <v>0</v>
      </c>
      <c r="R79" s="139">
        <f t="shared" si="100"/>
        <v>0</v>
      </c>
      <c r="S79" s="39"/>
      <c r="T79" s="5"/>
      <c r="U79" s="7"/>
      <c r="V79" s="5"/>
      <c r="W79" s="7"/>
      <c r="X79" s="5"/>
      <c r="Y79" s="7"/>
      <c r="Z79" s="46"/>
      <c r="AA79" s="47"/>
      <c r="AB79" s="44"/>
      <c r="AC79" s="47"/>
      <c r="AD79" s="44"/>
      <c r="AE79" s="48"/>
      <c r="AF79" s="137">
        <f t="shared" si="101"/>
        <v>0</v>
      </c>
      <c r="AG79" s="138">
        <f t="shared" si="102"/>
        <v>0</v>
      </c>
      <c r="AH79" s="139">
        <f t="shared" si="103"/>
        <v>0</v>
      </c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>
        <f t="shared" si="104"/>
        <v>0</v>
      </c>
      <c r="AW79" s="138">
        <f t="shared" si="105"/>
        <v>0</v>
      </c>
      <c r="AX79" s="139">
        <f t="shared" si="106"/>
        <v>0</v>
      </c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>
        <f t="shared" si="107"/>
        <v>0</v>
      </c>
      <c r="BM79" s="138">
        <f t="shared" si="108"/>
        <v>0</v>
      </c>
      <c r="BN79" s="139">
        <f t="shared" si="109"/>
        <v>0</v>
      </c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>
        <f t="shared" si="110"/>
        <v>0</v>
      </c>
      <c r="CC79" s="138">
        <f t="shared" si="111"/>
        <v>0</v>
      </c>
      <c r="CD79" s="139">
        <f t="shared" si="112"/>
        <v>0</v>
      </c>
      <c r="CE79" s="41"/>
      <c r="CF79" s="43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>
        <f t="shared" si="113"/>
        <v>0</v>
      </c>
      <c r="CS79" s="138">
        <f t="shared" si="114"/>
        <v>0</v>
      </c>
      <c r="CT79" s="139">
        <f t="shared" si="115"/>
        <v>0</v>
      </c>
      <c r="CU79" s="41"/>
      <c r="CV79" s="46">
        <f t="shared" si="116"/>
        <v>0</v>
      </c>
      <c r="CW79" s="47" t="e">
        <f t="shared" si="96"/>
        <v>#DIV/0!</v>
      </c>
      <c r="CX79" s="47">
        <f t="shared" si="117"/>
        <v>0</v>
      </c>
      <c r="CY79" s="47" t="e">
        <f t="shared" si="118"/>
        <v>#DIV/0!</v>
      </c>
      <c r="CZ79" s="44">
        <f t="shared" si="119"/>
        <v>0</v>
      </c>
      <c r="DA79" s="48" t="e">
        <f t="shared" si="120"/>
        <v>#DIV/0!</v>
      </c>
      <c r="DB79" s="46">
        <f t="shared" si="121"/>
        <v>0</v>
      </c>
      <c r="DC79" s="47" t="e">
        <f t="shared" si="88"/>
        <v>#DIV/0!</v>
      </c>
      <c r="DD79" s="44">
        <f t="shared" si="122"/>
        <v>0</v>
      </c>
      <c r="DE79" s="47" t="e">
        <f t="shared" si="123"/>
        <v>#DIV/0!</v>
      </c>
      <c r="DF79" s="44">
        <f t="shared" si="124"/>
        <v>0</v>
      </c>
      <c r="DG79" s="48" t="e">
        <f t="shared" si="125"/>
        <v>#DIV/0!</v>
      </c>
      <c r="DH79" s="174"/>
      <c r="DI79" s="187" t="s">
        <v>78</v>
      </c>
      <c r="DJ79" s="46">
        <f t="shared" si="126"/>
        <v>0</v>
      </c>
      <c r="DK79" s="44">
        <f t="shared" si="127"/>
        <v>0</v>
      </c>
      <c r="DL79" s="45">
        <f t="shared" si="128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46"/>
      <c r="K80" s="47"/>
      <c r="L80" s="44"/>
      <c r="M80" s="47"/>
      <c r="N80" s="44"/>
      <c r="O80" s="48"/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5"/>
      <c r="U80" s="7"/>
      <c r="V80" s="5"/>
      <c r="W80" s="7"/>
      <c r="X80" s="5"/>
      <c r="Y80" s="7"/>
      <c r="Z80" s="46"/>
      <c r="AA80" s="47"/>
      <c r="AB80" s="44"/>
      <c r="AC80" s="47"/>
      <c r="AD80" s="44"/>
      <c r="AE80" s="48"/>
      <c r="AF80" s="137">
        <f t="shared" si="101"/>
        <v>0</v>
      </c>
      <c r="AG80" s="138">
        <f t="shared" si="102"/>
        <v>0</v>
      </c>
      <c r="AH80" s="139">
        <f t="shared" si="103"/>
        <v>0</v>
      </c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>
        <f t="shared" si="107"/>
        <v>0</v>
      </c>
      <c r="BM80" s="138">
        <f t="shared" si="108"/>
        <v>0</v>
      </c>
      <c r="BN80" s="139">
        <f t="shared" si="109"/>
        <v>0</v>
      </c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3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>
        <f t="shared" si="113"/>
        <v>0</v>
      </c>
      <c r="CS80" s="138">
        <f t="shared" si="114"/>
        <v>0</v>
      </c>
      <c r="CT80" s="139">
        <f t="shared" si="115"/>
        <v>0</v>
      </c>
      <c r="CU80" s="41"/>
      <c r="CV80" s="46">
        <f t="shared" si="116"/>
        <v>0</v>
      </c>
      <c r="CW80" s="47" t="e">
        <f t="shared" si="96"/>
        <v>#DIV/0!</v>
      </c>
      <c r="CX80" s="47">
        <f t="shared" si="117"/>
        <v>0</v>
      </c>
      <c r="CY80" s="47" t="e">
        <f t="shared" si="118"/>
        <v>#DIV/0!</v>
      </c>
      <c r="CZ80" s="44">
        <f t="shared" si="119"/>
        <v>0</v>
      </c>
      <c r="DA80" s="48" t="e">
        <f t="shared" si="120"/>
        <v>#DIV/0!</v>
      </c>
      <c r="DB80" s="46">
        <f t="shared" si="121"/>
        <v>0</v>
      </c>
      <c r="DC80" s="47" t="e">
        <f t="shared" si="88"/>
        <v>#DIV/0!</v>
      </c>
      <c r="DD80" s="44">
        <f t="shared" si="122"/>
        <v>0</v>
      </c>
      <c r="DE80" s="47" t="e">
        <f t="shared" si="123"/>
        <v>#DIV/0!</v>
      </c>
      <c r="DF80" s="44">
        <f t="shared" si="124"/>
        <v>0</v>
      </c>
      <c r="DG80" s="48" t="e">
        <f t="shared" si="125"/>
        <v>#DIV/0!</v>
      </c>
      <c r="DH80" s="174"/>
      <c r="DI80" s="187" t="s">
        <v>79</v>
      </c>
      <c r="DJ80" s="46">
        <f t="shared" si="126"/>
        <v>0</v>
      </c>
      <c r="DK80" s="44">
        <f t="shared" si="127"/>
        <v>0</v>
      </c>
      <c r="DL80" s="45">
        <f t="shared" si="128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46"/>
      <c r="K81" s="47"/>
      <c r="L81" s="44"/>
      <c r="M81" s="47"/>
      <c r="N81" s="44"/>
      <c r="O81" s="48"/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5"/>
      <c r="U81" s="7"/>
      <c r="V81" s="5"/>
      <c r="W81" s="7"/>
      <c r="X81" s="5"/>
      <c r="Y81" s="7"/>
      <c r="Z81" s="46"/>
      <c r="AA81" s="47"/>
      <c r="AB81" s="44"/>
      <c r="AC81" s="47"/>
      <c r="AD81" s="44"/>
      <c r="AE81" s="48"/>
      <c r="AF81" s="137">
        <f t="shared" si="101"/>
        <v>0</v>
      </c>
      <c r="AG81" s="138">
        <f t="shared" si="102"/>
        <v>0</v>
      </c>
      <c r="AH81" s="139">
        <f t="shared" si="103"/>
        <v>0</v>
      </c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>
        <f t="shared" si="107"/>
        <v>0</v>
      </c>
      <c r="BM81" s="138">
        <f t="shared" si="108"/>
        <v>0</v>
      </c>
      <c r="BN81" s="139">
        <f t="shared" si="109"/>
        <v>0</v>
      </c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>
        <f t="shared" si="110"/>
        <v>0</v>
      </c>
      <c r="CC81" s="138">
        <f t="shared" si="111"/>
        <v>0</v>
      </c>
      <c r="CD81" s="139">
        <f t="shared" si="112"/>
        <v>0</v>
      </c>
      <c r="CE81" s="41"/>
      <c r="CF81" s="43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>
        <f t="shared" si="113"/>
        <v>0</v>
      </c>
      <c r="CS81" s="138">
        <f t="shared" si="114"/>
        <v>0</v>
      </c>
      <c r="CT81" s="139">
        <f t="shared" si="115"/>
        <v>0</v>
      </c>
      <c r="CU81" s="41"/>
      <c r="CV81" s="46">
        <f t="shared" si="116"/>
        <v>0</v>
      </c>
      <c r="CW81" s="47" t="e">
        <f t="shared" si="96"/>
        <v>#DIV/0!</v>
      </c>
      <c r="CX81" s="47">
        <f t="shared" si="117"/>
        <v>0</v>
      </c>
      <c r="CY81" s="47" t="e">
        <f t="shared" si="118"/>
        <v>#DIV/0!</v>
      </c>
      <c r="CZ81" s="44">
        <f t="shared" si="119"/>
        <v>0</v>
      </c>
      <c r="DA81" s="48" t="e">
        <f t="shared" si="120"/>
        <v>#DIV/0!</v>
      </c>
      <c r="DB81" s="46">
        <f t="shared" si="121"/>
        <v>0</v>
      </c>
      <c r="DC81" s="47" t="e">
        <f t="shared" si="88"/>
        <v>#DIV/0!</v>
      </c>
      <c r="DD81" s="44">
        <f t="shared" si="122"/>
        <v>0</v>
      </c>
      <c r="DE81" s="47" t="e">
        <f t="shared" si="123"/>
        <v>#DIV/0!</v>
      </c>
      <c r="DF81" s="44">
        <f t="shared" si="124"/>
        <v>0</v>
      </c>
      <c r="DG81" s="48" t="e">
        <f t="shared" si="125"/>
        <v>#DIV/0!</v>
      </c>
      <c r="DH81" s="174"/>
      <c r="DI81" s="187" t="s">
        <v>80</v>
      </c>
      <c r="DJ81" s="46">
        <f t="shared" si="126"/>
        <v>0</v>
      </c>
      <c r="DK81" s="44">
        <f t="shared" si="127"/>
        <v>0</v>
      </c>
      <c r="DL81" s="45">
        <f t="shared" si="128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46"/>
      <c r="K82" s="47"/>
      <c r="L82" s="44"/>
      <c r="M82" s="47"/>
      <c r="N82" s="44"/>
      <c r="O82" s="48"/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5"/>
      <c r="U82" s="7"/>
      <c r="V82" s="5"/>
      <c r="W82" s="7"/>
      <c r="X82" s="5"/>
      <c r="Y82" s="7"/>
      <c r="Z82" s="46"/>
      <c r="AA82" s="47"/>
      <c r="AB82" s="44"/>
      <c r="AC82" s="47"/>
      <c r="AD82" s="44"/>
      <c r="AE82" s="48"/>
      <c r="AF82" s="137">
        <f t="shared" si="101"/>
        <v>0</v>
      </c>
      <c r="AG82" s="138">
        <f t="shared" si="102"/>
        <v>0</v>
      </c>
      <c r="AH82" s="139">
        <f t="shared" si="103"/>
        <v>0</v>
      </c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>
        <f t="shared" si="107"/>
        <v>0</v>
      </c>
      <c r="BM82" s="138">
        <f t="shared" si="108"/>
        <v>0</v>
      </c>
      <c r="BN82" s="139">
        <f t="shared" si="109"/>
        <v>0</v>
      </c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3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>
        <f t="shared" si="113"/>
        <v>0</v>
      </c>
      <c r="CS82" s="138">
        <f t="shared" si="114"/>
        <v>0</v>
      </c>
      <c r="CT82" s="139">
        <f t="shared" si="115"/>
        <v>0</v>
      </c>
      <c r="CU82" s="41"/>
      <c r="CV82" s="46">
        <f t="shared" si="116"/>
        <v>0</v>
      </c>
      <c r="CW82" s="47" t="e">
        <f t="shared" si="96"/>
        <v>#DIV/0!</v>
      </c>
      <c r="CX82" s="47">
        <f t="shared" si="117"/>
        <v>0</v>
      </c>
      <c r="CY82" s="47" t="e">
        <f t="shared" si="118"/>
        <v>#DIV/0!</v>
      </c>
      <c r="CZ82" s="44">
        <f t="shared" si="119"/>
        <v>0</v>
      </c>
      <c r="DA82" s="48" t="e">
        <f t="shared" si="120"/>
        <v>#DIV/0!</v>
      </c>
      <c r="DB82" s="46">
        <f t="shared" si="121"/>
        <v>0</v>
      </c>
      <c r="DC82" s="47" t="e">
        <f t="shared" si="88"/>
        <v>#DIV/0!</v>
      </c>
      <c r="DD82" s="44">
        <f t="shared" si="122"/>
        <v>0</v>
      </c>
      <c r="DE82" s="47" t="e">
        <f t="shared" si="123"/>
        <v>#DIV/0!</v>
      </c>
      <c r="DF82" s="44">
        <f t="shared" si="124"/>
        <v>0</v>
      </c>
      <c r="DG82" s="48" t="e">
        <f t="shared" si="125"/>
        <v>#DIV/0!</v>
      </c>
      <c r="DH82" s="174"/>
      <c r="DI82" s="187" t="s">
        <v>81</v>
      </c>
      <c r="DJ82" s="46">
        <f t="shared" si="126"/>
        <v>0</v>
      </c>
      <c r="DK82" s="44">
        <f t="shared" si="127"/>
        <v>0</v>
      </c>
      <c r="DL82" s="45">
        <f t="shared" si="128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46"/>
      <c r="K83" s="47"/>
      <c r="L83" s="44"/>
      <c r="M83" s="47"/>
      <c r="N83" s="44"/>
      <c r="O83" s="48"/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5"/>
      <c r="U83" s="7"/>
      <c r="V83" s="5"/>
      <c r="W83" s="7"/>
      <c r="X83" s="5"/>
      <c r="Y83" s="7"/>
      <c r="Z83" s="46"/>
      <c r="AA83" s="47"/>
      <c r="AB83" s="44"/>
      <c r="AC83" s="47"/>
      <c r="AD83" s="44"/>
      <c r="AE83" s="48"/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>
        <f t="shared" si="110"/>
        <v>0</v>
      </c>
      <c r="CC83" s="138">
        <f t="shared" si="111"/>
        <v>0</v>
      </c>
      <c r="CD83" s="139">
        <f t="shared" si="112"/>
        <v>0</v>
      </c>
      <c r="CE83" s="41"/>
      <c r="CF83" s="43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0</v>
      </c>
      <c r="CW83" s="47" t="e">
        <f t="shared" si="96"/>
        <v>#DIV/0!</v>
      </c>
      <c r="CX83" s="47">
        <f t="shared" si="117"/>
        <v>0</v>
      </c>
      <c r="CY83" s="47" t="e">
        <f t="shared" si="118"/>
        <v>#DIV/0!</v>
      </c>
      <c r="CZ83" s="44">
        <f t="shared" si="119"/>
        <v>0</v>
      </c>
      <c r="DA83" s="48" t="e">
        <f t="shared" si="120"/>
        <v>#DIV/0!</v>
      </c>
      <c r="DB83" s="46">
        <f t="shared" si="121"/>
        <v>0</v>
      </c>
      <c r="DC83" s="47" t="e">
        <f t="shared" si="88"/>
        <v>#DIV/0!</v>
      </c>
      <c r="DD83" s="44">
        <f t="shared" si="122"/>
        <v>0</v>
      </c>
      <c r="DE83" s="47" t="e">
        <f t="shared" si="123"/>
        <v>#DIV/0!</v>
      </c>
      <c r="DF83" s="44">
        <f t="shared" si="124"/>
        <v>0</v>
      </c>
      <c r="DG83" s="48" t="e">
        <f t="shared" si="125"/>
        <v>#DIV/0!</v>
      </c>
      <c r="DH83" s="174"/>
      <c r="DI83" s="187" t="s">
        <v>82</v>
      </c>
      <c r="DJ83" s="46">
        <f t="shared" si="126"/>
        <v>0</v>
      </c>
      <c r="DK83" s="44">
        <f t="shared" si="127"/>
        <v>0</v>
      </c>
      <c r="DL83" s="45">
        <f t="shared" si="128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46"/>
      <c r="K84" s="47"/>
      <c r="L84" s="44"/>
      <c r="M84" s="47"/>
      <c r="N84" s="44"/>
      <c r="O84" s="48"/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5"/>
      <c r="U84" s="7"/>
      <c r="V84" s="5"/>
      <c r="W84" s="7"/>
      <c r="X84" s="5"/>
      <c r="Y84" s="7"/>
      <c r="Z84" s="46"/>
      <c r="AA84" s="47"/>
      <c r="AB84" s="44"/>
      <c r="AC84" s="47"/>
      <c r="AD84" s="44"/>
      <c r="AE84" s="48"/>
      <c r="AF84" s="137">
        <f t="shared" si="101"/>
        <v>0</v>
      </c>
      <c r="AG84" s="138">
        <f t="shared" si="102"/>
        <v>0</v>
      </c>
      <c r="AH84" s="139">
        <f t="shared" si="103"/>
        <v>0</v>
      </c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>
        <f t="shared" si="104"/>
        <v>0</v>
      </c>
      <c r="AW84" s="138">
        <f t="shared" si="105"/>
        <v>0</v>
      </c>
      <c r="AX84" s="139">
        <f t="shared" si="106"/>
        <v>0</v>
      </c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>
        <f t="shared" si="107"/>
        <v>0</v>
      </c>
      <c r="BM84" s="138">
        <f t="shared" si="108"/>
        <v>0</v>
      </c>
      <c r="BN84" s="139">
        <f t="shared" si="109"/>
        <v>0</v>
      </c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>
        <f t="shared" si="110"/>
        <v>0</v>
      </c>
      <c r="CC84" s="138">
        <f t="shared" si="111"/>
        <v>0</v>
      </c>
      <c r="CD84" s="139">
        <f t="shared" si="112"/>
        <v>0</v>
      </c>
      <c r="CE84" s="41"/>
      <c r="CF84" s="43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>
        <f t="shared" si="113"/>
        <v>0</v>
      </c>
      <c r="CS84" s="138">
        <f t="shared" si="114"/>
        <v>0</v>
      </c>
      <c r="CT84" s="139">
        <f t="shared" si="115"/>
        <v>0</v>
      </c>
      <c r="CU84" s="41"/>
      <c r="CV84" s="46">
        <f t="shared" si="116"/>
        <v>0</v>
      </c>
      <c r="CW84" s="47" t="e">
        <f t="shared" si="96"/>
        <v>#DIV/0!</v>
      </c>
      <c r="CX84" s="47">
        <f t="shared" si="117"/>
        <v>0</v>
      </c>
      <c r="CY84" s="47" t="e">
        <f t="shared" si="118"/>
        <v>#DIV/0!</v>
      </c>
      <c r="CZ84" s="44">
        <f t="shared" si="119"/>
        <v>0</v>
      </c>
      <c r="DA84" s="48" t="e">
        <f t="shared" si="120"/>
        <v>#DIV/0!</v>
      </c>
      <c r="DB84" s="46">
        <f t="shared" si="121"/>
        <v>0</v>
      </c>
      <c r="DC84" s="47" t="e">
        <f t="shared" si="88"/>
        <v>#DIV/0!</v>
      </c>
      <c r="DD84" s="44">
        <f t="shared" si="122"/>
        <v>0</v>
      </c>
      <c r="DE84" s="47" t="e">
        <f t="shared" si="123"/>
        <v>#DIV/0!</v>
      </c>
      <c r="DF84" s="44">
        <f t="shared" si="124"/>
        <v>0</v>
      </c>
      <c r="DG84" s="48" t="e">
        <f t="shared" si="125"/>
        <v>#DIV/0!</v>
      </c>
      <c r="DH84" s="174"/>
      <c r="DI84" s="187" t="s">
        <v>83</v>
      </c>
      <c r="DJ84" s="46">
        <f t="shared" si="126"/>
        <v>0</v>
      </c>
      <c r="DK84" s="44">
        <f t="shared" si="127"/>
        <v>0</v>
      </c>
      <c r="DL84" s="45">
        <f t="shared" si="128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46"/>
      <c r="K85" s="47"/>
      <c r="L85" s="44"/>
      <c r="M85" s="47"/>
      <c r="N85" s="44"/>
      <c r="O85" s="48"/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5"/>
      <c r="U85" s="7"/>
      <c r="V85" s="5"/>
      <c r="W85" s="7"/>
      <c r="X85" s="5"/>
      <c r="Y85" s="7"/>
      <c r="Z85" s="46"/>
      <c r="AA85" s="47"/>
      <c r="AB85" s="44"/>
      <c r="AC85" s="47"/>
      <c r="AD85" s="44"/>
      <c r="AE85" s="48"/>
      <c r="AF85" s="137">
        <f t="shared" si="101"/>
        <v>0</v>
      </c>
      <c r="AG85" s="138">
        <f t="shared" si="102"/>
        <v>0</v>
      </c>
      <c r="AH85" s="139">
        <f t="shared" si="103"/>
        <v>0</v>
      </c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>
        <f t="shared" si="104"/>
        <v>0</v>
      </c>
      <c r="AW85" s="138">
        <f t="shared" si="105"/>
        <v>0</v>
      </c>
      <c r="AX85" s="139">
        <f t="shared" si="106"/>
        <v>0</v>
      </c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>
        <f t="shared" si="107"/>
        <v>0</v>
      </c>
      <c r="BM85" s="138">
        <f t="shared" si="108"/>
        <v>0</v>
      </c>
      <c r="BN85" s="139">
        <f t="shared" si="109"/>
        <v>0</v>
      </c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>
        <f t="shared" si="110"/>
        <v>0</v>
      </c>
      <c r="CC85" s="138">
        <f t="shared" si="111"/>
        <v>0</v>
      </c>
      <c r="CD85" s="139">
        <f t="shared" si="112"/>
        <v>0</v>
      </c>
      <c r="CE85" s="41"/>
      <c r="CF85" s="43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>
        <f t="shared" si="113"/>
        <v>0</v>
      </c>
      <c r="CS85" s="138">
        <f t="shared" si="114"/>
        <v>0</v>
      </c>
      <c r="CT85" s="139">
        <f t="shared" si="115"/>
        <v>0</v>
      </c>
      <c r="CU85" s="41"/>
      <c r="CV85" s="46">
        <f t="shared" si="116"/>
        <v>0</v>
      </c>
      <c r="CW85" s="47" t="e">
        <f t="shared" si="96"/>
        <v>#DIV/0!</v>
      </c>
      <c r="CX85" s="47">
        <f t="shared" si="117"/>
        <v>0</v>
      </c>
      <c r="CY85" s="47" t="e">
        <f t="shared" si="118"/>
        <v>#DIV/0!</v>
      </c>
      <c r="CZ85" s="44">
        <f t="shared" si="119"/>
        <v>0</v>
      </c>
      <c r="DA85" s="48" t="e">
        <f t="shared" si="120"/>
        <v>#DIV/0!</v>
      </c>
      <c r="DB85" s="46">
        <f t="shared" si="121"/>
        <v>0</v>
      </c>
      <c r="DC85" s="47" t="e">
        <f t="shared" si="88"/>
        <v>#DIV/0!</v>
      </c>
      <c r="DD85" s="44">
        <f t="shared" si="122"/>
        <v>0</v>
      </c>
      <c r="DE85" s="47" t="e">
        <f t="shared" si="123"/>
        <v>#DIV/0!</v>
      </c>
      <c r="DF85" s="44">
        <f t="shared" si="124"/>
        <v>0</v>
      </c>
      <c r="DG85" s="48" t="e">
        <f t="shared" si="125"/>
        <v>#DIV/0!</v>
      </c>
      <c r="DH85" s="174"/>
      <c r="DI85" s="187" t="s">
        <v>84</v>
      </c>
      <c r="DJ85" s="46">
        <f t="shared" si="126"/>
        <v>0</v>
      </c>
      <c r="DK85" s="44">
        <f t="shared" si="127"/>
        <v>0</v>
      </c>
      <c r="DL85" s="45">
        <f t="shared" si="128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46"/>
      <c r="K86" s="47"/>
      <c r="L86" s="44"/>
      <c r="M86" s="47"/>
      <c r="N86" s="44"/>
      <c r="O86" s="48"/>
      <c r="P86" s="137">
        <f t="shared" si="98"/>
        <v>0</v>
      </c>
      <c r="Q86" s="138">
        <f t="shared" si="99"/>
        <v>0</v>
      </c>
      <c r="R86" s="139">
        <f t="shared" si="100"/>
        <v>0</v>
      </c>
      <c r="S86" s="39"/>
      <c r="T86" s="5"/>
      <c r="U86" s="7"/>
      <c r="V86" s="5"/>
      <c r="W86" s="7"/>
      <c r="X86" s="5"/>
      <c r="Y86" s="7"/>
      <c r="Z86" s="46"/>
      <c r="AA86" s="47"/>
      <c r="AB86" s="44"/>
      <c r="AC86" s="47"/>
      <c r="AD86" s="44"/>
      <c r="AE86" s="48"/>
      <c r="AF86" s="137">
        <f t="shared" si="101"/>
        <v>0</v>
      </c>
      <c r="AG86" s="138">
        <f t="shared" si="102"/>
        <v>0</v>
      </c>
      <c r="AH86" s="139">
        <f t="shared" si="103"/>
        <v>0</v>
      </c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3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0</v>
      </c>
      <c r="CW86" s="47" t="e">
        <f t="shared" si="96"/>
        <v>#DIV/0!</v>
      </c>
      <c r="CX86" s="47">
        <f t="shared" si="117"/>
        <v>0</v>
      </c>
      <c r="CY86" s="47" t="e">
        <f t="shared" si="118"/>
        <v>#DIV/0!</v>
      </c>
      <c r="CZ86" s="44">
        <f t="shared" si="119"/>
        <v>0</v>
      </c>
      <c r="DA86" s="48" t="e">
        <f t="shared" si="120"/>
        <v>#DIV/0!</v>
      </c>
      <c r="DB86" s="46">
        <f t="shared" si="121"/>
        <v>0</v>
      </c>
      <c r="DC86" s="47" t="e">
        <f t="shared" si="88"/>
        <v>#DIV/0!</v>
      </c>
      <c r="DD86" s="44">
        <f t="shared" si="122"/>
        <v>0</v>
      </c>
      <c r="DE86" s="47" t="e">
        <f t="shared" si="123"/>
        <v>#DIV/0!</v>
      </c>
      <c r="DF86" s="44">
        <f t="shared" si="124"/>
        <v>0</v>
      </c>
      <c r="DG86" s="48" t="e">
        <f t="shared" si="125"/>
        <v>#DIV/0!</v>
      </c>
      <c r="DH86" s="174"/>
      <c r="DI86" s="187" t="s">
        <v>85</v>
      </c>
      <c r="DJ86" s="46">
        <f t="shared" si="126"/>
        <v>0</v>
      </c>
      <c r="DK86" s="44">
        <f t="shared" si="127"/>
        <v>0</v>
      </c>
      <c r="DL86" s="45">
        <f t="shared" si="128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46"/>
      <c r="K87" s="47"/>
      <c r="L87" s="44"/>
      <c r="M87" s="47"/>
      <c r="N87" s="44"/>
      <c r="O87" s="48"/>
      <c r="P87" s="137">
        <f t="shared" si="98"/>
        <v>0</v>
      </c>
      <c r="Q87" s="138">
        <f t="shared" si="99"/>
        <v>0</v>
      </c>
      <c r="R87" s="139">
        <f t="shared" si="100"/>
        <v>0</v>
      </c>
      <c r="S87" s="39"/>
      <c r="T87" s="5"/>
      <c r="U87" s="7"/>
      <c r="V87" s="5"/>
      <c r="W87" s="7"/>
      <c r="X87" s="5"/>
      <c r="Y87" s="7"/>
      <c r="Z87" s="46"/>
      <c r="AA87" s="47"/>
      <c r="AB87" s="44"/>
      <c r="AC87" s="47"/>
      <c r="AD87" s="44"/>
      <c r="AE87" s="48"/>
      <c r="AF87" s="137">
        <f t="shared" si="101"/>
        <v>0</v>
      </c>
      <c r="AG87" s="138">
        <f t="shared" si="102"/>
        <v>0</v>
      </c>
      <c r="AH87" s="139">
        <f t="shared" si="103"/>
        <v>0</v>
      </c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3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>
        <f t="shared" si="113"/>
        <v>0</v>
      </c>
      <c r="CS87" s="138">
        <f t="shared" si="114"/>
        <v>0</v>
      </c>
      <c r="CT87" s="139">
        <f t="shared" si="115"/>
        <v>0</v>
      </c>
      <c r="CU87" s="41"/>
      <c r="CV87" s="46">
        <f t="shared" si="116"/>
        <v>0</v>
      </c>
      <c r="CW87" s="47" t="e">
        <f t="shared" si="96"/>
        <v>#DIV/0!</v>
      </c>
      <c r="CX87" s="47">
        <f t="shared" si="117"/>
        <v>0</v>
      </c>
      <c r="CY87" s="47" t="e">
        <f t="shared" si="118"/>
        <v>#DIV/0!</v>
      </c>
      <c r="CZ87" s="44">
        <f t="shared" si="119"/>
        <v>0</v>
      </c>
      <c r="DA87" s="48" t="e">
        <f t="shared" si="120"/>
        <v>#DIV/0!</v>
      </c>
      <c r="DB87" s="46">
        <f t="shared" si="121"/>
        <v>0</v>
      </c>
      <c r="DC87" s="47" t="e">
        <f t="shared" si="88"/>
        <v>#DIV/0!</v>
      </c>
      <c r="DD87" s="44">
        <f t="shared" si="122"/>
        <v>0</v>
      </c>
      <c r="DE87" s="47" t="e">
        <f t="shared" si="123"/>
        <v>#DIV/0!</v>
      </c>
      <c r="DF87" s="44">
        <f t="shared" si="124"/>
        <v>0</v>
      </c>
      <c r="DG87" s="48" t="e">
        <f t="shared" si="125"/>
        <v>#DIV/0!</v>
      </c>
      <c r="DH87" s="174"/>
      <c r="DI87" s="187" t="s">
        <v>86</v>
      </c>
      <c r="DJ87" s="46">
        <f t="shared" si="126"/>
        <v>0</v>
      </c>
      <c r="DK87" s="44">
        <f t="shared" si="127"/>
        <v>0</v>
      </c>
      <c r="DL87" s="45">
        <f t="shared" si="128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46"/>
      <c r="K88" s="47"/>
      <c r="L88" s="44"/>
      <c r="M88" s="47"/>
      <c r="N88" s="44"/>
      <c r="O88" s="48"/>
      <c r="P88" s="137">
        <f t="shared" si="98"/>
        <v>0</v>
      </c>
      <c r="Q88" s="138">
        <f t="shared" si="99"/>
        <v>0</v>
      </c>
      <c r="R88" s="139">
        <f t="shared" si="100"/>
        <v>0</v>
      </c>
      <c r="S88" s="39"/>
      <c r="T88" s="5"/>
      <c r="U88" s="7"/>
      <c r="V88" s="5"/>
      <c r="W88" s="7"/>
      <c r="X88" s="5"/>
      <c r="Y88" s="7"/>
      <c r="Z88" s="46"/>
      <c r="AA88" s="47"/>
      <c r="AB88" s="44"/>
      <c r="AC88" s="47"/>
      <c r="AD88" s="44"/>
      <c r="AE88" s="48"/>
      <c r="AF88" s="137">
        <f t="shared" si="101"/>
        <v>0</v>
      </c>
      <c r="AG88" s="138">
        <f t="shared" si="102"/>
        <v>0</v>
      </c>
      <c r="AH88" s="139">
        <f t="shared" si="103"/>
        <v>0</v>
      </c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>
        <f t="shared" si="104"/>
        <v>0</v>
      </c>
      <c r="AW88" s="138">
        <f t="shared" si="105"/>
        <v>0</v>
      </c>
      <c r="AX88" s="139">
        <f t="shared" si="106"/>
        <v>0</v>
      </c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>
        <f t="shared" si="107"/>
        <v>0</v>
      </c>
      <c r="BM88" s="138">
        <f t="shared" si="108"/>
        <v>0</v>
      </c>
      <c r="BN88" s="139">
        <f t="shared" si="109"/>
        <v>0</v>
      </c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3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>
        <f t="shared" si="113"/>
        <v>0</v>
      </c>
      <c r="CS88" s="138">
        <f t="shared" si="114"/>
        <v>0</v>
      </c>
      <c r="CT88" s="139">
        <f t="shared" si="115"/>
        <v>0</v>
      </c>
      <c r="CU88" s="41"/>
      <c r="CV88" s="46">
        <f t="shared" si="116"/>
        <v>0</v>
      </c>
      <c r="CW88" s="47" t="e">
        <f t="shared" si="96"/>
        <v>#DIV/0!</v>
      </c>
      <c r="CX88" s="47">
        <f t="shared" si="117"/>
        <v>0</v>
      </c>
      <c r="CY88" s="47" t="e">
        <f t="shared" si="118"/>
        <v>#DIV/0!</v>
      </c>
      <c r="CZ88" s="44">
        <f t="shared" si="119"/>
        <v>0</v>
      </c>
      <c r="DA88" s="48" t="e">
        <f t="shared" si="120"/>
        <v>#DIV/0!</v>
      </c>
      <c r="DB88" s="46">
        <f t="shared" si="121"/>
        <v>0</v>
      </c>
      <c r="DC88" s="47" t="e">
        <f t="shared" si="88"/>
        <v>#DIV/0!</v>
      </c>
      <c r="DD88" s="44">
        <f t="shared" si="122"/>
        <v>0</v>
      </c>
      <c r="DE88" s="47" t="e">
        <f t="shared" si="123"/>
        <v>#DIV/0!</v>
      </c>
      <c r="DF88" s="44">
        <f t="shared" si="124"/>
        <v>0</v>
      </c>
      <c r="DG88" s="48" t="e">
        <f t="shared" si="125"/>
        <v>#DIV/0!</v>
      </c>
      <c r="DH88" s="174"/>
      <c r="DI88" s="187" t="s">
        <v>87</v>
      </c>
      <c r="DJ88" s="46">
        <f t="shared" si="126"/>
        <v>0</v>
      </c>
      <c r="DK88" s="44">
        <f t="shared" si="127"/>
        <v>0</v>
      </c>
      <c r="DL88" s="45">
        <f t="shared" si="128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46"/>
      <c r="K89" s="47"/>
      <c r="L89" s="44"/>
      <c r="M89" s="47"/>
      <c r="N89" s="44"/>
      <c r="O89" s="48"/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5"/>
      <c r="U89" s="7"/>
      <c r="V89" s="5"/>
      <c r="W89" s="7"/>
      <c r="X89" s="5"/>
      <c r="Y89" s="7"/>
      <c r="Z89" s="46"/>
      <c r="AA89" s="47"/>
      <c r="AB89" s="44"/>
      <c r="AC89" s="47"/>
      <c r="AD89" s="44"/>
      <c r="AE89" s="48"/>
      <c r="AF89" s="137">
        <f t="shared" si="101"/>
        <v>0</v>
      </c>
      <c r="AG89" s="138">
        <f t="shared" si="102"/>
        <v>0</v>
      </c>
      <c r="AH89" s="139">
        <f t="shared" si="103"/>
        <v>0</v>
      </c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>
        <f t="shared" si="107"/>
        <v>0</v>
      </c>
      <c r="BM89" s="138">
        <f t="shared" si="108"/>
        <v>0</v>
      </c>
      <c r="BN89" s="139">
        <f t="shared" si="109"/>
        <v>0</v>
      </c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>
        <f t="shared" si="110"/>
        <v>0</v>
      </c>
      <c r="CC89" s="138">
        <f t="shared" si="111"/>
        <v>0</v>
      </c>
      <c r="CD89" s="139">
        <f t="shared" si="112"/>
        <v>0</v>
      </c>
      <c r="CE89" s="41"/>
      <c r="CF89" s="43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>
        <f t="shared" si="113"/>
        <v>0</v>
      </c>
      <c r="CS89" s="138">
        <f t="shared" si="114"/>
        <v>0</v>
      </c>
      <c r="CT89" s="139">
        <f t="shared" si="115"/>
        <v>0</v>
      </c>
      <c r="CU89" s="41"/>
      <c r="CV89" s="46">
        <f t="shared" si="116"/>
        <v>0</v>
      </c>
      <c r="CW89" s="47" t="e">
        <f t="shared" si="96"/>
        <v>#DIV/0!</v>
      </c>
      <c r="CX89" s="47">
        <f t="shared" si="117"/>
        <v>0</v>
      </c>
      <c r="CY89" s="47" t="e">
        <f t="shared" si="118"/>
        <v>#DIV/0!</v>
      </c>
      <c r="CZ89" s="44">
        <f t="shared" si="119"/>
        <v>0</v>
      </c>
      <c r="DA89" s="48" t="e">
        <f t="shared" si="120"/>
        <v>#DIV/0!</v>
      </c>
      <c r="DB89" s="46">
        <f t="shared" si="121"/>
        <v>0</v>
      </c>
      <c r="DC89" s="47" t="e">
        <f t="shared" si="88"/>
        <v>#DIV/0!</v>
      </c>
      <c r="DD89" s="44">
        <f t="shared" si="122"/>
        <v>0</v>
      </c>
      <c r="DE89" s="47" t="e">
        <f t="shared" si="123"/>
        <v>#DIV/0!</v>
      </c>
      <c r="DF89" s="44">
        <f t="shared" si="124"/>
        <v>0</v>
      </c>
      <c r="DG89" s="48" t="e">
        <f t="shared" si="125"/>
        <v>#DIV/0!</v>
      </c>
      <c r="DH89" s="174"/>
      <c r="DI89" s="187" t="s">
        <v>88</v>
      </c>
      <c r="DJ89" s="46">
        <f t="shared" si="126"/>
        <v>0</v>
      </c>
      <c r="DK89" s="44">
        <f t="shared" si="127"/>
        <v>0</v>
      </c>
      <c r="DL89" s="45">
        <f t="shared" si="128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46"/>
      <c r="K90" s="47"/>
      <c r="L90" s="44"/>
      <c r="M90" s="47"/>
      <c r="N90" s="44"/>
      <c r="O90" s="48"/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5"/>
      <c r="U90" s="7"/>
      <c r="V90" s="5"/>
      <c r="W90" s="7"/>
      <c r="X90" s="5"/>
      <c r="Y90" s="7"/>
      <c r="Z90" s="46"/>
      <c r="AA90" s="47"/>
      <c r="AB90" s="44"/>
      <c r="AC90" s="47"/>
      <c r="AD90" s="44"/>
      <c r="AE90" s="48"/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3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 t="e">
        <f t="shared" si="96"/>
        <v>#DIV/0!</v>
      </c>
      <c r="CX90" s="47">
        <f t="shared" si="117"/>
        <v>0</v>
      </c>
      <c r="CY90" s="47" t="e">
        <f t="shared" si="118"/>
        <v>#DIV/0!</v>
      </c>
      <c r="CZ90" s="44">
        <f t="shared" si="119"/>
        <v>0</v>
      </c>
      <c r="DA90" s="48" t="e">
        <f t="shared" si="120"/>
        <v>#DIV/0!</v>
      </c>
      <c r="DB90" s="46">
        <f t="shared" si="121"/>
        <v>0</v>
      </c>
      <c r="DC90" s="47" t="e">
        <f t="shared" si="88"/>
        <v>#DIV/0!</v>
      </c>
      <c r="DD90" s="44">
        <f t="shared" si="122"/>
        <v>0</v>
      </c>
      <c r="DE90" s="47" t="e">
        <f t="shared" si="123"/>
        <v>#DIV/0!</v>
      </c>
      <c r="DF90" s="44">
        <f t="shared" si="124"/>
        <v>0</v>
      </c>
      <c r="DG90" s="48" t="e">
        <f t="shared" si="125"/>
        <v>#DIV/0!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46"/>
      <c r="K91" s="47"/>
      <c r="L91" s="44"/>
      <c r="M91" s="47"/>
      <c r="N91" s="44"/>
      <c r="O91" s="48"/>
      <c r="P91" s="137">
        <f t="shared" si="98"/>
        <v>0</v>
      </c>
      <c r="Q91" s="138">
        <f t="shared" si="99"/>
        <v>0</v>
      </c>
      <c r="R91" s="139">
        <f t="shared" si="100"/>
        <v>0</v>
      </c>
      <c r="S91" s="39"/>
      <c r="T91" s="5"/>
      <c r="U91" s="7"/>
      <c r="V91" s="5"/>
      <c r="W91" s="7"/>
      <c r="X91" s="5"/>
      <c r="Y91" s="7"/>
      <c r="Z91" s="46"/>
      <c r="AA91" s="47"/>
      <c r="AB91" s="44"/>
      <c r="AC91" s="47"/>
      <c r="AD91" s="44"/>
      <c r="AE91" s="48"/>
      <c r="AF91" s="137">
        <f t="shared" si="101"/>
        <v>0</v>
      </c>
      <c r="AG91" s="138">
        <f t="shared" si="102"/>
        <v>0</v>
      </c>
      <c r="AH91" s="139">
        <f t="shared" si="103"/>
        <v>0</v>
      </c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>
        <f t="shared" si="104"/>
        <v>0</v>
      </c>
      <c r="AW91" s="138">
        <f t="shared" si="105"/>
        <v>0</v>
      </c>
      <c r="AX91" s="139">
        <f t="shared" si="106"/>
        <v>0</v>
      </c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>
        <f t="shared" si="107"/>
        <v>0</v>
      </c>
      <c r="BM91" s="138">
        <f t="shared" si="108"/>
        <v>0</v>
      </c>
      <c r="BN91" s="139">
        <f t="shared" si="109"/>
        <v>0</v>
      </c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>
        <f t="shared" si="110"/>
        <v>0</v>
      </c>
      <c r="CC91" s="138">
        <f t="shared" si="111"/>
        <v>0</v>
      </c>
      <c r="CD91" s="139">
        <f t="shared" si="112"/>
        <v>0</v>
      </c>
      <c r="CE91" s="41"/>
      <c r="CF91" s="43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>
        <f t="shared" si="113"/>
        <v>0</v>
      </c>
      <c r="CS91" s="138">
        <f t="shared" si="114"/>
        <v>0</v>
      </c>
      <c r="CT91" s="139">
        <f t="shared" si="115"/>
        <v>0</v>
      </c>
      <c r="CU91" s="41"/>
      <c r="CV91" s="46">
        <f t="shared" si="116"/>
        <v>0</v>
      </c>
      <c r="CW91" s="47" t="e">
        <f t="shared" si="96"/>
        <v>#DIV/0!</v>
      </c>
      <c r="CX91" s="47">
        <f t="shared" si="117"/>
        <v>0</v>
      </c>
      <c r="CY91" s="47" t="e">
        <f t="shared" si="118"/>
        <v>#DIV/0!</v>
      </c>
      <c r="CZ91" s="44">
        <f t="shared" si="119"/>
        <v>0</v>
      </c>
      <c r="DA91" s="48" t="e">
        <f t="shared" si="120"/>
        <v>#DIV/0!</v>
      </c>
      <c r="DB91" s="46">
        <f t="shared" si="121"/>
        <v>0</v>
      </c>
      <c r="DC91" s="47" t="e">
        <f t="shared" si="88"/>
        <v>#DIV/0!</v>
      </c>
      <c r="DD91" s="44">
        <f t="shared" si="122"/>
        <v>0</v>
      </c>
      <c r="DE91" s="47" t="e">
        <f t="shared" si="123"/>
        <v>#DIV/0!</v>
      </c>
      <c r="DF91" s="44">
        <f t="shared" si="124"/>
        <v>0</v>
      </c>
      <c r="DG91" s="48" t="e">
        <f t="shared" si="125"/>
        <v>#DIV/0!</v>
      </c>
      <c r="DH91" s="174"/>
      <c r="DI91" s="187" t="s">
        <v>100</v>
      </c>
      <c r="DJ91" s="46">
        <f t="shared" si="126"/>
        <v>0</v>
      </c>
      <c r="DK91" s="44">
        <f t="shared" si="127"/>
        <v>0</v>
      </c>
      <c r="DL91" s="45">
        <f t="shared" si="128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46"/>
      <c r="K92" s="47"/>
      <c r="L92" s="44"/>
      <c r="M92" s="47"/>
      <c r="N92" s="44"/>
      <c r="O92" s="48"/>
      <c r="P92" s="137">
        <f t="shared" si="98"/>
        <v>0</v>
      </c>
      <c r="Q92" s="138">
        <f t="shared" si="99"/>
        <v>0</v>
      </c>
      <c r="R92" s="139">
        <f t="shared" si="100"/>
        <v>0</v>
      </c>
      <c r="S92" s="39"/>
      <c r="T92" s="5"/>
      <c r="U92" s="7"/>
      <c r="V92" s="5"/>
      <c r="W92" s="7"/>
      <c r="X92" s="5"/>
      <c r="Y92" s="7"/>
      <c r="Z92" s="46"/>
      <c r="AA92" s="47"/>
      <c r="AB92" s="44"/>
      <c r="AC92" s="47"/>
      <c r="AD92" s="44"/>
      <c r="AE92" s="48"/>
      <c r="AF92" s="137">
        <f t="shared" si="101"/>
        <v>0</v>
      </c>
      <c r="AG92" s="138">
        <f t="shared" si="102"/>
        <v>0</v>
      </c>
      <c r="AH92" s="139">
        <f t="shared" si="103"/>
        <v>0</v>
      </c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>
        <f t="shared" si="104"/>
        <v>0</v>
      </c>
      <c r="AW92" s="138">
        <f t="shared" si="105"/>
        <v>0</v>
      </c>
      <c r="AX92" s="139">
        <f t="shared" si="106"/>
        <v>0</v>
      </c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>
        <f t="shared" si="107"/>
        <v>0</v>
      </c>
      <c r="BM92" s="138">
        <f t="shared" si="108"/>
        <v>0</v>
      </c>
      <c r="BN92" s="139">
        <f t="shared" si="109"/>
        <v>0</v>
      </c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>
        <f t="shared" si="110"/>
        <v>0</v>
      </c>
      <c r="CC92" s="138">
        <f t="shared" si="111"/>
        <v>0</v>
      </c>
      <c r="CD92" s="139">
        <f t="shared" si="112"/>
        <v>0</v>
      </c>
      <c r="CE92" s="41"/>
      <c r="CF92" s="43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0</v>
      </c>
      <c r="CW92" s="47" t="e">
        <f t="shared" si="96"/>
        <v>#DIV/0!</v>
      </c>
      <c r="CX92" s="47">
        <f t="shared" si="117"/>
        <v>0</v>
      </c>
      <c r="CY92" s="47" t="e">
        <f t="shared" si="118"/>
        <v>#DIV/0!</v>
      </c>
      <c r="CZ92" s="44">
        <f t="shared" si="119"/>
        <v>0</v>
      </c>
      <c r="DA92" s="48" t="e">
        <f t="shared" si="120"/>
        <v>#DIV/0!</v>
      </c>
      <c r="DB92" s="46">
        <f t="shared" si="121"/>
        <v>0</v>
      </c>
      <c r="DC92" s="47" t="e">
        <f t="shared" si="88"/>
        <v>#DIV/0!</v>
      </c>
      <c r="DD92" s="44">
        <f t="shared" si="122"/>
        <v>0</v>
      </c>
      <c r="DE92" s="47" t="e">
        <f t="shared" si="123"/>
        <v>#DIV/0!</v>
      </c>
      <c r="DF92" s="44">
        <f t="shared" si="124"/>
        <v>0</v>
      </c>
      <c r="DG92" s="48" t="e">
        <f t="shared" si="125"/>
        <v>#DIV/0!</v>
      </c>
      <c r="DH92" s="174"/>
      <c r="DI92" s="187" t="s">
        <v>101</v>
      </c>
      <c r="DJ92" s="46">
        <f t="shared" si="126"/>
        <v>0</v>
      </c>
      <c r="DK92" s="44">
        <f t="shared" si="127"/>
        <v>0</v>
      </c>
      <c r="DL92" s="45">
        <f t="shared" si="128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46"/>
      <c r="K93" s="47"/>
      <c r="L93" s="44"/>
      <c r="M93" s="47"/>
      <c r="N93" s="44"/>
      <c r="O93" s="48"/>
      <c r="P93" s="137">
        <f t="shared" si="98"/>
        <v>0</v>
      </c>
      <c r="Q93" s="138">
        <f t="shared" si="99"/>
        <v>0</v>
      </c>
      <c r="R93" s="139">
        <f t="shared" si="100"/>
        <v>0</v>
      </c>
      <c r="S93" s="39"/>
      <c r="T93" s="5"/>
      <c r="U93" s="7"/>
      <c r="V93" s="5"/>
      <c r="W93" s="7"/>
      <c r="X93" s="5"/>
      <c r="Y93" s="7"/>
      <c r="Z93" s="46"/>
      <c r="AA93" s="47"/>
      <c r="AB93" s="44"/>
      <c r="AC93" s="47"/>
      <c r="AD93" s="44"/>
      <c r="AE93" s="48"/>
      <c r="AF93" s="137">
        <f t="shared" si="101"/>
        <v>0</v>
      </c>
      <c r="AG93" s="138">
        <f t="shared" si="102"/>
        <v>0</v>
      </c>
      <c r="AH93" s="139">
        <f t="shared" si="103"/>
        <v>0</v>
      </c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>
        <f t="shared" si="104"/>
        <v>0</v>
      </c>
      <c r="AW93" s="147">
        <f t="shared" si="105"/>
        <v>0</v>
      </c>
      <c r="AX93" s="139">
        <f t="shared" si="106"/>
        <v>0</v>
      </c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>
        <f t="shared" si="107"/>
        <v>0</v>
      </c>
      <c r="BM93" s="138">
        <f t="shared" si="108"/>
        <v>0</v>
      </c>
      <c r="BN93" s="139">
        <f t="shared" si="109"/>
        <v>0</v>
      </c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>
        <f t="shared" si="110"/>
        <v>0</v>
      </c>
      <c r="CC93" s="138">
        <f t="shared" si="111"/>
        <v>0</v>
      </c>
      <c r="CD93" s="139">
        <f t="shared" si="112"/>
        <v>0</v>
      </c>
      <c r="CE93" s="41"/>
      <c r="CF93" s="43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>
        <f t="shared" si="113"/>
        <v>0</v>
      </c>
      <c r="CS93" s="138">
        <f t="shared" si="114"/>
        <v>0</v>
      </c>
      <c r="CT93" s="139">
        <f t="shared" si="115"/>
        <v>0</v>
      </c>
      <c r="CU93" s="41"/>
      <c r="CV93" s="46">
        <f t="shared" si="116"/>
        <v>0</v>
      </c>
      <c r="CW93" s="47" t="e">
        <f t="shared" si="96"/>
        <v>#DIV/0!</v>
      </c>
      <c r="CX93" s="47">
        <f t="shared" si="117"/>
        <v>0</v>
      </c>
      <c r="CY93" s="47" t="e">
        <f t="shared" si="118"/>
        <v>#DIV/0!</v>
      </c>
      <c r="CZ93" s="44">
        <f t="shared" si="119"/>
        <v>0</v>
      </c>
      <c r="DA93" s="48" t="e">
        <f t="shared" si="120"/>
        <v>#DIV/0!</v>
      </c>
      <c r="DB93" s="46">
        <f t="shared" si="121"/>
        <v>0</v>
      </c>
      <c r="DC93" s="47" t="e">
        <f t="shared" si="88"/>
        <v>#DIV/0!</v>
      </c>
      <c r="DD93" s="44">
        <f t="shared" si="122"/>
        <v>0</v>
      </c>
      <c r="DE93" s="47" t="e">
        <f t="shared" si="123"/>
        <v>#DIV/0!</v>
      </c>
      <c r="DF93" s="44">
        <f t="shared" si="124"/>
        <v>0</v>
      </c>
      <c r="DG93" s="48" t="e">
        <f t="shared" si="125"/>
        <v>#DIV/0!</v>
      </c>
      <c r="DH93" s="174"/>
      <c r="DI93" s="187" t="s">
        <v>90</v>
      </c>
      <c r="DJ93" s="46">
        <f t="shared" si="126"/>
        <v>0</v>
      </c>
      <c r="DK93" s="44">
        <f t="shared" si="127"/>
        <v>0</v>
      </c>
      <c r="DL93" s="45">
        <f t="shared" si="128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46"/>
      <c r="K94" s="47"/>
      <c r="L94" s="44"/>
      <c r="M94" s="47"/>
      <c r="N94" s="44"/>
      <c r="O94" s="48"/>
      <c r="P94" s="137">
        <f t="shared" si="98"/>
        <v>0</v>
      </c>
      <c r="Q94" s="138">
        <f t="shared" si="99"/>
        <v>0</v>
      </c>
      <c r="R94" s="139">
        <f t="shared" si="100"/>
        <v>0</v>
      </c>
      <c r="S94" s="39"/>
      <c r="T94" s="5"/>
      <c r="U94" s="7"/>
      <c r="V94" s="5"/>
      <c r="W94" s="7"/>
      <c r="X94" s="5"/>
      <c r="Y94" s="7"/>
      <c r="Z94" s="46"/>
      <c r="AA94" s="47"/>
      <c r="AB94" s="44"/>
      <c r="AC94" s="47"/>
      <c r="AD94" s="44"/>
      <c r="AE94" s="48"/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>
        <f t="shared" si="104"/>
        <v>0</v>
      </c>
      <c r="AW94" s="138">
        <f t="shared" si="105"/>
        <v>0</v>
      </c>
      <c r="AX94" s="139">
        <f t="shared" si="106"/>
        <v>0</v>
      </c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>
        <f t="shared" si="107"/>
        <v>0</v>
      </c>
      <c r="BM94" s="138">
        <f t="shared" si="108"/>
        <v>0</v>
      </c>
      <c r="BN94" s="139">
        <f t="shared" si="109"/>
        <v>0</v>
      </c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>
        <f t="shared" si="110"/>
        <v>0</v>
      </c>
      <c r="CC94" s="138">
        <f t="shared" si="111"/>
        <v>0</v>
      </c>
      <c r="CD94" s="139">
        <f t="shared" si="112"/>
        <v>0</v>
      </c>
      <c r="CE94" s="41"/>
      <c r="CF94" s="43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>
        <f t="shared" si="113"/>
        <v>0</v>
      </c>
      <c r="CS94" s="138">
        <f t="shared" si="114"/>
        <v>0</v>
      </c>
      <c r="CT94" s="139">
        <f t="shared" si="115"/>
        <v>0</v>
      </c>
      <c r="CU94" s="41"/>
      <c r="CV94" s="46">
        <f t="shared" si="116"/>
        <v>0</v>
      </c>
      <c r="CW94" s="47" t="e">
        <f t="shared" si="96"/>
        <v>#DIV/0!</v>
      </c>
      <c r="CX94" s="47">
        <f t="shared" si="117"/>
        <v>0</v>
      </c>
      <c r="CY94" s="47" t="e">
        <f t="shared" si="118"/>
        <v>#DIV/0!</v>
      </c>
      <c r="CZ94" s="44">
        <f t="shared" si="119"/>
        <v>0</v>
      </c>
      <c r="DA94" s="48" t="e">
        <f t="shared" si="120"/>
        <v>#DIV/0!</v>
      </c>
      <c r="DB94" s="46">
        <f t="shared" si="121"/>
        <v>0</v>
      </c>
      <c r="DC94" s="47" t="e">
        <f t="shared" si="88"/>
        <v>#DIV/0!</v>
      </c>
      <c r="DD94" s="44">
        <f t="shared" si="122"/>
        <v>0</v>
      </c>
      <c r="DE94" s="47" t="e">
        <f t="shared" si="123"/>
        <v>#DIV/0!</v>
      </c>
      <c r="DF94" s="44">
        <f t="shared" si="124"/>
        <v>0</v>
      </c>
      <c r="DG94" s="48" t="e">
        <f t="shared" si="125"/>
        <v>#DIV/0!</v>
      </c>
      <c r="DH94" s="174"/>
      <c r="DI94" s="187" t="s">
        <v>91</v>
      </c>
      <c r="DJ94" s="46">
        <f t="shared" si="126"/>
        <v>0</v>
      </c>
      <c r="DK94" s="44">
        <f t="shared" si="127"/>
        <v>0</v>
      </c>
      <c r="DL94" s="45">
        <f t="shared" si="128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54"/>
      <c r="K95" s="55"/>
      <c r="L95" s="52"/>
      <c r="M95" s="55"/>
      <c r="N95" s="52"/>
      <c r="O95" s="56"/>
      <c r="P95" s="143">
        <f t="shared" si="98"/>
        <v>0</v>
      </c>
      <c r="Q95" s="149">
        <f t="shared" si="99"/>
        <v>0</v>
      </c>
      <c r="R95" s="150">
        <f t="shared" si="100"/>
        <v>0</v>
      </c>
      <c r="S95" s="39"/>
      <c r="T95" s="9"/>
      <c r="U95" s="10"/>
      <c r="V95" s="9"/>
      <c r="W95" s="10"/>
      <c r="X95" s="9"/>
      <c r="Y95" s="10"/>
      <c r="Z95" s="54"/>
      <c r="AA95" s="55"/>
      <c r="AB95" s="52"/>
      <c r="AC95" s="55"/>
      <c r="AD95" s="52"/>
      <c r="AE95" s="56"/>
      <c r="AF95" s="143">
        <f t="shared" si="101"/>
        <v>0</v>
      </c>
      <c r="AG95" s="149">
        <f t="shared" si="102"/>
        <v>0</v>
      </c>
      <c r="AH95" s="150">
        <f t="shared" si="103"/>
        <v>0</v>
      </c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>
        <f t="shared" si="104"/>
        <v>0</v>
      </c>
      <c r="AW95" s="149">
        <f t="shared" si="105"/>
        <v>0</v>
      </c>
      <c r="AX95" s="150">
        <f t="shared" si="106"/>
        <v>0</v>
      </c>
      <c r="AY95" s="41"/>
      <c r="AZ95" s="51"/>
      <c r="BA95" s="55"/>
      <c r="BB95" s="52"/>
      <c r="BC95" s="55"/>
      <c r="BD95" s="52"/>
      <c r="BE95" s="56"/>
      <c r="BF95" s="54"/>
      <c r="BG95" s="55"/>
      <c r="BH95" s="52"/>
      <c r="BI95" s="55"/>
      <c r="BJ95" s="52"/>
      <c r="BK95" s="56"/>
      <c r="BL95" s="143">
        <f t="shared" si="107"/>
        <v>0</v>
      </c>
      <c r="BM95" s="149">
        <f t="shared" si="108"/>
        <v>0</v>
      </c>
      <c r="BN95" s="150">
        <f t="shared" si="109"/>
        <v>0</v>
      </c>
      <c r="BO95" s="41"/>
      <c r="BP95" s="51"/>
      <c r="BQ95" s="55"/>
      <c r="BR95" s="52"/>
      <c r="BS95" s="55"/>
      <c r="BT95" s="52"/>
      <c r="BU95" s="56"/>
      <c r="BV95" s="54"/>
      <c r="BW95" s="55"/>
      <c r="BX95" s="52"/>
      <c r="BY95" s="55"/>
      <c r="BZ95" s="52"/>
      <c r="CA95" s="56"/>
      <c r="CB95" s="143">
        <f t="shared" si="110"/>
        <v>0</v>
      </c>
      <c r="CC95" s="149">
        <f t="shared" si="111"/>
        <v>0</v>
      </c>
      <c r="CD95" s="150">
        <f t="shared" si="112"/>
        <v>0</v>
      </c>
      <c r="CE95" s="41"/>
      <c r="CF95" s="51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>
        <f t="shared" si="113"/>
        <v>0</v>
      </c>
      <c r="CS95" s="149">
        <f t="shared" si="114"/>
        <v>0</v>
      </c>
      <c r="CT95" s="150">
        <f t="shared" si="115"/>
        <v>0</v>
      </c>
      <c r="CU95" s="41"/>
      <c r="CV95" s="54">
        <f>SUM(CV75:CV94)</f>
        <v>0</v>
      </c>
      <c r="CW95" s="55" t="e">
        <f t="shared" si="96"/>
        <v>#DIV/0!</v>
      </c>
      <c r="CX95" s="55">
        <f>SUM(CX75:CX94)</f>
        <v>0</v>
      </c>
      <c r="CY95" s="55" t="e">
        <f t="shared" si="118"/>
        <v>#DIV/0!</v>
      </c>
      <c r="CZ95" s="52">
        <f t="shared" si="119"/>
        <v>0</v>
      </c>
      <c r="DA95" s="56" t="e">
        <f t="shared" si="120"/>
        <v>#DIV/0!</v>
      </c>
      <c r="DB95" s="54">
        <f>SUM(DB75:DB94)</f>
        <v>0</v>
      </c>
      <c r="DC95" s="55" t="e">
        <f t="shared" si="88"/>
        <v>#DIV/0!</v>
      </c>
      <c r="DD95" s="52">
        <f>SUM(DD75:DD94)</f>
        <v>0</v>
      </c>
      <c r="DE95" s="55" t="e">
        <f t="shared" si="123"/>
        <v>#DIV/0!</v>
      </c>
      <c r="DF95" s="52">
        <f>SUM(DF75:DF94)</f>
        <v>0</v>
      </c>
      <c r="DG95" s="56" t="e">
        <f t="shared" si="125"/>
        <v>#DIV/0!</v>
      </c>
      <c r="DH95" s="175"/>
      <c r="DI95" s="187" t="s">
        <v>176</v>
      </c>
      <c r="DJ95" s="54">
        <f t="shared" ref="DJ95:DK95" si="129">SUM(DJ75:DJ94)</f>
        <v>0</v>
      </c>
      <c r="DK95" s="52">
        <f t="shared" si="129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54"/>
      <c r="K96" s="55"/>
      <c r="L96" s="52"/>
      <c r="M96" s="55"/>
      <c r="N96" s="52"/>
      <c r="O96" s="56"/>
      <c r="P96" s="143">
        <f t="shared" si="98"/>
        <v>0</v>
      </c>
      <c r="Q96" s="149">
        <f t="shared" si="99"/>
        <v>0</v>
      </c>
      <c r="R96" s="150">
        <f t="shared" si="100"/>
        <v>0</v>
      </c>
      <c r="S96" s="39"/>
      <c r="T96" s="9"/>
      <c r="U96" s="10"/>
      <c r="V96" s="9"/>
      <c r="W96" s="10"/>
      <c r="X96" s="9"/>
      <c r="Y96" s="10"/>
      <c r="Z96" s="54"/>
      <c r="AA96" s="55"/>
      <c r="AB96" s="52"/>
      <c r="AC96" s="55"/>
      <c r="AD96" s="52"/>
      <c r="AE96" s="56"/>
      <c r="AF96" s="143">
        <f t="shared" si="101"/>
        <v>0</v>
      </c>
      <c r="AG96" s="149">
        <f t="shared" si="102"/>
        <v>0</v>
      </c>
      <c r="AH96" s="150">
        <f t="shared" si="103"/>
        <v>0</v>
      </c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>
        <f t="shared" si="104"/>
        <v>0</v>
      </c>
      <c r="AW96" s="149">
        <f t="shared" si="105"/>
        <v>0</v>
      </c>
      <c r="AX96" s="150">
        <f t="shared" si="106"/>
        <v>0</v>
      </c>
      <c r="AY96" s="41"/>
      <c r="AZ96" s="51"/>
      <c r="BA96" s="55"/>
      <c r="BB96" s="52"/>
      <c r="BC96" s="55"/>
      <c r="BD96" s="52"/>
      <c r="BE96" s="56"/>
      <c r="BF96" s="54"/>
      <c r="BG96" s="55"/>
      <c r="BH96" s="52"/>
      <c r="BI96" s="55"/>
      <c r="BJ96" s="52"/>
      <c r="BK96" s="56"/>
      <c r="BL96" s="143">
        <f t="shared" si="107"/>
        <v>0</v>
      </c>
      <c r="BM96" s="149">
        <f t="shared" si="108"/>
        <v>0</v>
      </c>
      <c r="BN96" s="150">
        <f t="shared" si="109"/>
        <v>0</v>
      </c>
      <c r="BO96" s="41"/>
      <c r="BP96" s="51"/>
      <c r="BQ96" s="55"/>
      <c r="BR96" s="52"/>
      <c r="BS96" s="55"/>
      <c r="BT96" s="52"/>
      <c r="BU96" s="56"/>
      <c r="BV96" s="54"/>
      <c r="BW96" s="55"/>
      <c r="BX96" s="52"/>
      <c r="BY96" s="55"/>
      <c r="BZ96" s="52"/>
      <c r="CA96" s="56"/>
      <c r="CB96" s="143">
        <f t="shared" si="110"/>
        <v>0</v>
      </c>
      <c r="CC96" s="149">
        <f t="shared" si="111"/>
        <v>0</v>
      </c>
      <c r="CD96" s="150">
        <f t="shared" si="112"/>
        <v>0</v>
      </c>
      <c r="CE96" s="41"/>
      <c r="CF96" s="51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>
        <f t="shared" si="113"/>
        <v>0</v>
      </c>
      <c r="CS96" s="149">
        <f t="shared" si="114"/>
        <v>0</v>
      </c>
      <c r="CT96" s="150">
        <f t="shared" si="115"/>
        <v>0</v>
      </c>
      <c r="CU96" s="41"/>
      <c r="CV96" s="54">
        <f>+CV73+CV95</f>
        <v>0</v>
      </c>
      <c r="CW96" s="55" t="e">
        <f t="shared" si="96"/>
        <v>#DIV/0!</v>
      </c>
      <c r="CX96" s="55">
        <f>+CX73+CX95</f>
        <v>0</v>
      </c>
      <c r="CY96" s="55" t="e">
        <f t="shared" si="118"/>
        <v>#DIV/0!</v>
      </c>
      <c r="CZ96" s="52">
        <f t="shared" si="119"/>
        <v>0</v>
      </c>
      <c r="DA96" s="56" t="e">
        <f t="shared" si="120"/>
        <v>#DIV/0!</v>
      </c>
      <c r="DB96" s="54">
        <f>+DB73+DB95</f>
        <v>0</v>
      </c>
      <c r="DC96" s="55" t="e">
        <f t="shared" si="88"/>
        <v>#DIV/0!</v>
      </c>
      <c r="DD96" s="52">
        <f>+DD73+DD95</f>
        <v>0</v>
      </c>
      <c r="DE96" s="55" t="e">
        <f t="shared" si="123"/>
        <v>#DIV/0!</v>
      </c>
      <c r="DF96" s="52">
        <f>+DF73+DF95</f>
        <v>0</v>
      </c>
      <c r="DG96" s="56" t="e">
        <f t="shared" si="125"/>
        <v>#DIV/0!</v>
      </c>
      <c r="DH96" s="175"/>
      <c r="DI96" s="186" t="s">
        <v>177</v>
      </c>
      <c r="DJ96" s="54">
        <f>+DJ73+DJ95</f>
        <v>0</v>
      </c>
      <c r="DK96" s="52">
        <f t="shared" ref="DK96:DL96" si="130">+DK73+DK95</f>
        <v>0</v>
      </c>
      <c r="DL96" s="53">
        <f t="shared" si="130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5"/>
      <c r="U97" s="7"/>
      <c r="V97" s="5"/>
      <c r="W97" s="7"/>
      <c r="X97" s="7"/>
      <c r="Y97" s="7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46"/>
      <c r="K98" s="47"/>
      <c r="L98" s="44"/>
      <c r="M98" s="47"/>
      <c r="N98" s="44"/>
      <c r="O98" s="48"/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5"/>
      <c r="U98" s="7"/>
      <c r="V98" s="5"/>
      <c r="W98" s="7"/>
      <c r="X98" s="5"/>
      <c r="Y98" s="7"/>
      <c r="Z98" s="46"/>
      <c r="AA98" s="47"/>
      <c r="AB98" s="44"/>
      <c r="AC98" s="47"/>
      <c r="AD98" s="44"/>
      <c r="AE98" s="48"/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1" si="139">+AV98+AW98</f>
        <v>0</v>
      </c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1" si="142">+BL98+BM98</f>
        <v>0</v>
      </c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>
        <f t="shared" ref="CB98:CB101" si="143">+BP98+BV98</f>
        <v>0</v>
      </c>
      <c r="CC98" s="138">
        <f t="shared" ref="CC98:CC102" si="144">+BR98+BX98</f>
        <v>0</v>
      </c>
      <c r="CD98" s="139">
        <f t="shared" ref="CD98:CD101" si="145">+CB98+CC98</f>
        <v>0</v>
      </c>
      <c r="CE98" s="41"/>
      <c r="CF98" s="43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1" si="148">+CR98+CS98</f>
        <v>0</v>
      </c>
      <c r="CU98" s="41"/>
      <c r="CV98" s="46">
        <f>+D98+T98+AJ98+AZ98+BP98+CF98</f>
        <v>0</v>
      </c>
      <c r="CW98" s="47" t="e">
        <f t="shared" si="96"/>
        <v>#DIV/0!</v>
      </c>
      <c r="CX98" s="47">
        <f>+F98+V98+AL98+BB98+BR98+CH98</f>
        <v>0</v>
      </c>
      <c r="CY98" s="47" t="e">
        <f t="shared" ref="CY98:CY102" si="149">+CX98/$CX$111</f>
        <v>#DIV/0!</v>
      </c>
      <c r="CZ98" s="44">
        <f t="shared" ref="CZ98:CZ100" si="150">+CV98+CX98</f>
        <v>0</v>
      </c>
      <c r="DA98" s="48" t="e">
        <f t="shared" ref="DA98:DA102" si="151">+CZ98/$CZ$111</f>
        <v>#DIV/0!</v>
      </c>
      <c r="DB98" s="46">
        <f t="shared" ref="DB98:DB100" si="152">+J98+Z98+AP98+BF98+BV98+CL98</f>
        <v>0</v>
      </c>
      <c r="DC98" s="47" t="e">
        <f t="shared" si="88"/>
        <v>#DIV/0!</v>
      </c>
      <c r="DD98" s="44">
        <f t="shared" ref="DD98:DD100" si="153">+L98+AB98+AR98+BH98+BX98+CN98</f>
        <v>0</v>
      </c>
      <c r="DE98" s="244" t="e">
        <f t="shared" ref="DE98:DE102" si="154">+DD98/$DD$111</f>
        <v>#DIV/0!</v>
      </c>
      <c r="DF98" s="44">
        <f t="shared" ref="DF98:DF100" si="155">+DB98+DD98</f>
        <v>0</v>
      </c>
      <c r="DG98" s="48" t="e">
        <f t="shared" ref="DG98:DG102" si="156">+DF98/$DF$111</f>
        <v>#DIV/0!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46"/>
      <c r="K99" s="47"/>
      <c r="L99" s="44"/>
      <c r="M99" s="47"/>
      <c r="N99" s="44"/>
      <c r="O99" s="48"/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5"/>
      <c r="U99" s="7"/>
      <c r="V99" s="5"/>
      <c r="W99" s="7"/>
      <c r="X99" s="5"/>
      <c r="Y99" s="7"/>
      <c r="Z99" s="46"/>
      <c r="AA99" s="47"/>
      <c r="AB99" s="44"/>
      <c r="AC99" s="47"/>
      <c r="AD99" s="44"/>
      <c r="AE99" s="48"/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3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 t="e">
        <f t="shared" si="96"/>
        <v>#DIV/0!</v>
      </c>
      <c r="CX99" s="47">
        <f>+F99+V99+AL99+BB99+BR99+CH99</f>
        <v>0</v>
      </c>
      <c r="CY99" s="47" t="e">
        <f t="shared" si="149"/>
        <v>#DIV/0!</v>
      </c>
      <c r="CZ99" s="44">
        <f t="shared" si="150"/>
        <v>0</v>
      </c>
      <c r="DA99" s="48" t="e">
        <f t="shared" si="151"/>
        <v>#DIV/0!</v>
      </c>
      <c r="DB99" s="46">
        <f t="shared" si="152"/>
        <v>0</v>
      </c>
      <c r="DC99" s="47" t="e">
        <f t="shared" si="88"/>
        <v>#DIV/0!</v>
      </c>
      <c r="DD99" s="44">
        <f t="shared" si="153"/>
        <v>0</v>
      </c>
      <c r="DE99" s="244" t="e">
        <f t="shared" si="154"/>
        <v>#DIV/0!</v>
      </c>
      <c r="DF99" s="44">
        <f t="shared" si="155"/>
        <v>0</v>
      </c>
      <c r="DG99" s="48" t="e">
        <f t="shared" si="156"/>
        <v>#DIV/0!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46"/>
      <c r="K100" s="47"/>
      <c r="L100" s="44"/>
      <c r="M100" s="47"/>
      <c r="N100" s="44"/>
      <c r="O100" s="48"/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5"/>
      <c r="U100" s="7"/>
      <c r="V100" s="5"/>
      <c r="W100" s="7"/>
      <c r="X100" s="5"/>
      <c r="Y100" s="7"/>
      <c r="Z100" s="46"/>
      <c r="AA100" s="47"/>
      <c r="AB100" s="44"/>
      <c r="AC100" s="47"/>
      <c r="AD100" s="44"/>
      <c r="AE100" s="48"/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3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 t="e">
        <f t="shared" si="96"/>
        <v>#DIV/0!</v>
      </c>
      <c r="CX100" s="47">
        <f>+F100+V100+AL100+BB100+BR100+CH100</f>
        <v>0</v>
      </c>
      <c r="CY100" s="47" t="e">
        <f t="shared" si="149"/>
        <v>#DIV/0!</v>
      </c>
      <c r="CZ100" s="44">
        <f t="shared" si="150"/>
        <v>0</v>
      </c>
      <c r="DA100" s="48" t="e">
        <f t="shared" si="151"/>
        <v>#DIV/0!</v>
      </c>
      <c r="DB100" s="46">
        <f t="shared" si="152"/>
        <v>0</v>
      </c>
      <c r="DC100" s="47" t="e">
        <f t="shared" si="88"/>
        <v>#DIV/0!</v>
      </c>
      <c r="DD100" s="44">
        <f t="shared" si="153"/>
        <v>0</v>
      </c>
      <c r="DE100" s="244" t="e">
        <f t="shared" si="154"/>
        <v>#DIV/0!</v>
      </c>
      <c r="DF100" s="44">
        <f t="shared" si="155"/>
        <v>0</v>
      </c>
      <c r="DG100" s="48" t="e">
        <f t="shared" si="156"/>
        <v>#DIV/0!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44"/>
      <c r="I101" s="56"/>
      <c r="J101" s="54"/>
      <c r="K101" s="55"/>
      <c r="L101" s="54"/>
      <c r="M101" s="55"/>
      <c r="N101" s="54"/>
      <c r="O101" s="56"/>
      <c r="P101" s="143">
        <f t="shared" si="131"/>
        <v>0</v>
      </c>
      <c r="Q101" s="149">
        <f t="shared" si="132"/>
        <v>0</v>
      </c>
      <c r="R101" s="150">
        <f t="shared" si="133"/>
        <v>0</v>
      </c>
      <c r="S101" s="39"/>
      <c r="T101" s="9"/>
      <c r="U101" s="10"/>
      <c r="V101" s="9"/>
      <c r="W101" s="10"/>
      <c r="X101" s="5"/>
      <c r="Y101" s="10"/>
      <c r="Z101" s="54"/>
      <c r="AA101" s="55"/>
      <c r="AB101" s="54"/>
      <c r="AC101" s="55"/>
      <c r="AD101" s="54"/>
      <c r="AE101" s="56"/>
      <c r="AF101" s="143">
        <f t="shared" si="134"/>
        <v>0</v>
      </c>
      <c r="AG101" s="149">
        <f t="shared" si="135"/>
        <v>0</v>
      </c>
      <c r="AH101" s="150">
        <f t="shared" si="136"/>
        <v>0</v>
      </c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>
        <f t="shared" si="137"/>
        <v>0</v>
      </c>
      <c r="AW101" s="149">
        <f t="shared" si="138"/>
        <v>0</v>
      </c>
      <c r="AX101" s="150">
        <f t="shared" si="139"/>
        <v>0</v>
      </c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>
        <f t="shared" si="140"/>
        <v>0</v>
      </c>
      <c r="BM101" s="149">
        <f t="shared" si="141"/>
        <v>0</v>
      </c>
      <c r="BN101" s="150">
        <f t="shared" si="142"/>
        <v>0</v>
      </c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>
        <f t="shared" si="143"/>
        <v>0</v>
      </c>
      <c r="CC101" s="149">
        <f t="shared" si="144"/>
        <v>0</v>
      </c>
      <c r="CD101" s="150">
        <f t="shared" si="145"/>
        <v>0</v>
      </c>
      <c r="CE101" s="41"/>
      <c r="CF101" s="51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>
        <f t="shared" si="146"/>
        <v>0</v>
      </c>
      <c r="CS101" s="149">
        <f t="shared" si="147"/>
        <v>0</v>
      </c>
      <c r="CT101" s="150">
        <f t="shared" si="148"/>
        <v>0</v>
      </c>
      <c r="CU101" s="41"/>
      <c r="CV101" s="70">
        <f>+CV63+CV96+CV98+CV99+CV100</f>
        <v>0</v>
      </c>
      <c r="CW101" s="71" t="e">
        <f t="shared" si="96"/>
        <v>#DIV/0!</v>
      </c>
      <c r="CX101" s="72">
        <f>+CX63+CX96+CX98+CX99+CX100</f>
        <v>0</v>
      </c>
      <c r="CY101" s="71" t="e">
        <f t="shared" si="149"/>
        <v>#DIV/0!</v>
      </c>
      <c r="CZ101" s="72">
        <f>+CZ63+CZ96+CZ98+CZ99+CZ100</f>
        <v>0</v>
      </c>
      <c r="DA101" s="56" t="e">
        <f t="shared" si="151"/>
        <v>#DIV/0!</v>
      </c>
      <c r="DB101" s="54">
        <f>+DB63+DB96+DB98+DB99+DB100</f>
        <v>0</v>
      </c>
      <c r="DC101" s="55" t="e">
        <f t="shared" si="88"/>
        <v>#DIV/0!</v>
      </c>
      <c r="DD101" s="52">
        <f>+DD63+DD96+DD98+DD99+DD100</f>
        <v>0</v>
      </c>
      <c r="DE101" s="243" t="e">
        <f t="shared" si="154"/>
        <v>#DIV/0!</v>
      </c>
      <c r="DF101" s="72">
        <f>+DF63+DF96+DF98+DF99+DF100</f>
        <v>0</v>
      </c>
      <c r="DG101" s="56" t="e">
        <f t="shared" si="15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160">+DK63+DK96+DK98+DK99+DK100</f>
        <v>0</v>
      </c>
      <c r="DL101" s="53">
        <f t="shared" si="160"/>
        <v>0</v>
      </c>
      <c r="DM101"/>
      <c r="DN101" s="57">
        <f>+R102+AH102+AX102+BN102+CD102+CT102</f>
        <v>0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75"/>
      <c r="K102" s="74"/>
      <c r="L102" s="75"/>
      <c r="M102" s="74"/>
      <c r="N102" s="75"/>
      <c r="O102" s="76"/>
      <c r="P102" s="117">
        <f t="shared" si="131"/>
        <v>0</v>
      </c>
      <c r="Q102" s="118">
        <f t="shared" si="132"/>
        <v>0</v>
      </c>
      <c r="R102" s="119">
        <f t="shared" si="133"/>
        <v>0</v>
      </c>
      <c r="S102" s="39"/>
      <c r="T102" s="12"/>
      <c r="U102" s="11"/>
      <c r="V102" s="12"/>
      <c r="W102" s="11"/>
      <c r="X102" s="12"/>
      <c r="Y102" s="11"/>
      <c r="Z102" s="75"/>
      <c r="AA102" s="74"/>
      <c r="AB102" s="75"/>
      <c r="AC102" s="74"/>
      <c r="AD102" s="75"/>
      <c r="AE102" s="76"/>
      <c r="AF102" s="117">
        <f t="shared" si="134"/>
        <v>0</v>
      </c>
      <c r="AG102" s="118">
        <f t="shared" si="135"/>
        <v>0</v>
      </c>
      <c r="AH102" s="119">
        <f t="shared" si="136"/>
        <v>0</v>
      </c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>
        <f t="shared" si="137"/>
        <v>0</v>
      </c>
      <c r="AW102" s="118">
        <f t="shared" si="138"/>
        <v>0</v>
      </c>
      <c r="AX102" s="119">
        <f>+AV102+AW102</f>
        <v>0</v>
      </c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>
        <f t="shared" si="140"/>
        <v>0</v>
      </c>
      <c r="BM102" s="118">
        <f t="shared" si="141"/>
        <v>0</v>
      </c>
      <c r="BN102" s="119">
        <f>+BL102+BM102</f>
        <v>0</v>
      </c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>
        <f>+BP102+BV102</f>
        <v>0</v>
      </c>
      <c r="CC102" s="118">
        <f t="shared" si="144"/>
        <v>0</v>
      </c>
      <c r="CD102" s="119">
        <f>+CB102+CC102</f>
        <v>0</v>
      </c>
      <c r="CE102" s="41"/>
      <c r="CF102" s="73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>
        <f t="shared" si="146"/>
        <v>0</v>
      </c>
      <c r="CS102" s="118">
        <f t="shared" si="147"/>
        <v>0</v>
      </c>
      <c r="CT102" s="119">
        <f>+CR102+CS102</f>
        <v>0</v>
      </c>
      <c r="CU102" s="41"/>
      <c r="CV102" s="78">
        <f>+CV16-CV101</f>
        <v>0</v>
      </c>
      <c r="CW102" s="74" t="e">
        <f t="shared" si="96"/>
        <v>#DIV/0!</v>
      </c>
      <c r="CX102" s="78">
        <f>+CX16-CX101</f>
        <v>0</v>
      </c>
      <c r="CY102" s="79" t="e">
        <f t="shared" si="149"/>
        <v>#DIV/0!</v>
      </c>
      <c r="CZ102" s="78">
        <f>+CZ16-CZ101</f>
        <v>0</v>
      </c>
      <c r="DA102" s="80" t="e">
        <f t="shared" si="151"/>
        <v>#DIV/0!</v>
      </c>
      <c r="DB102" s="78">
        <f>+DB16-DB101</f>
        <v>0</v>
      </c>
      <c r="DC102" s="74" t="e">
        <f t="shared" si="88"/>
        <v>#DIV/0!</v>
      </c>
      <c r="DD102" s="78">
        <f>+DD16-DD101</f>
        <v>0</v>
      </c>
      <c r="DE102" s="80" t="e">
        <f t="shared" si="154"/>
        <v>#DIV/0!</v>
      </c>
      <c r="DF102" s="78">
        <f>+DF16-DF101</f>
        <v>0</v>
      </c>
      <c r="DG102" s="80" t="e">
        <f t="shared" si="156"/>
        <v>#DIV/0!</v>
      </c>
      <c r="DH102" s="204"/>
      <c r="DI102" s="188" t="s">
        <v>179</v>
      </c>
      <c r="DJ102" s="78">
        <f>+DJ16-DJ101</f>
        <v>0</v>
      </c>
      <c r="DK102" s="78">
        <f t="shared" ref="DK102" si="161">+DK16-DK101</f>
        <v>0</v>
      </c>
      <c r="DL102" s="78">
        <f>+DL16-DL101</f>
        <v>0</v>
      </c>
      <c r="DM102"/>
      <c r="DN102" s="57">
        <f>+D102+F102+J102+L102+T102+V102+Z102+AB102++AJ102+AL102+AP102+AR102+AZ102+BB102+BF102+BH102+BP102+BR102+BV102+BX102+CF102+CH102+CL102+CN102</f>
        <v>0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5"/>
      <c r="U103" s="5"/>
      <c r="V103" s="5"/>
      <c r="W103" s="5"/>
      <c r="X103" s="5"/>
      <c r="Y103" s="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4"/>
      <c r="U104" s="4"/>
      <c r="V104" s="4"/>
      <c r="W104" s="4"/>
      <c r="X104" s="4"/>
      <c r="Y104" s="4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46"/>
      <c r="K105" s="44"/>
      <c r="L105" s="44"/>
      <c r="M105" s="44"/>
      <c r="N105" s="44"/>
      <c r="O105" s="45"/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5"/>
      <c r="U105" s="5"/>
      <c r="V105" s="5"/>
      <c r="W105" s="5"/>
      <c r="X105" s="5"/>
      <c r="Y105" s="5"/>
      <c r="Z105" s="46"/>
      <c r="AA105" s="44"/>
      <c r="AB105" s="44"/>
      <c r="AC105" s="44"/>
      <c r="AD105" s="44"/>
      <c r="AE105" s="45"/>
      <c r="AF105" s="137">
        <f t="shared" ref="AF105:AF107" si="165">+T105+Z105</f>
        <v>0</v>
      </c>
      <c r="AG105" s="138">
        <f t="shared" ref="AG105:AG107" si="166">+V105+AB105</f>
        <v>0</v>
      </c>
      <c r="AH105" s="139">
        <f t="shared" ref="AH105:AH107" si="167">+AF105+AG105</f>
        <v>0</v>
      </c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>
        <f t="shared" ref="AV105:AV107" si="168">+AJ105+AP105</f>
        <v>0</v>
      </c>
      <c r="AW105" s="138">
        <f t="shared" ref="AW105:AW107" si="169">+AL105+AR105</f>
        <v>0</v>
      </c>
      <c r="AX105" s="139">
        <f t="shared" ref="AX105:AX107" si="170">+AV105+AW105</f>
        <v>0</v>
      </c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>
        <f t="shared" ref="BL105:BL107" si="171">+AZ105+BF105</f>
        <v>0</v>
      </c>
      <c r="BM105" s="138">
        <f t="shared" ref="BM105:BM107" si="172">+BB105+BH105</f>
        <v>0</v>
      </c>
      <c r="BN105" s="139">
        <f t="shared" ref="BN105:BN107" si="173">+BL105+BM105</f>
        <v>0</v>
      </c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>
        <f t="shared" ref="CB105:CB107" si="174">+BP105+BV105</f>
        <v>0</v>
      </c>
      <c r="CC105" s="138">
        <f t="shared" ref="CC105:CC107" si="175">+BR105+BX105</f>
        <v>0</v>
      </c>
      <c r="CD105" s="139">
        <f t="shared" ref="CD105:CD107" si="176">+CB105+CC105</f>
        <v>0</v>
      </c>
      <c r="CE105" s="41"/>
      <c r="CF105" s="43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>
        <f t="shared" ref="CR105:CR107" si="177">+CF105+CL105</f>
        <v>0</v>
      </c>
      <c r="CS105" s="138">
        <f t="shared" ref="CS105:CS107" si="178">+CH105+CN105</f>
        <v>0</v>
      </c>
      <c r="CT105" s="139">
        <f t="shared" ref="CT105:CT107" si="179">+CR105+CS105</f>
        <v>0</v>
      </c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180">+J105+Z105+AP105+BF105+BV105+CL105</f>
        <v>0</v>
      </c>
      <c r="DC105" s="47"/>
      <c r="DD105" s="44">
        <f t="shared" ref="DD105:DD107" si="181">+L105+AB105+AR105+BH105+BX105+CN105</f>
        <v>0</v>
      </c>
      <c r="DE105" s="47"/>
      <c r="DF105" s="44">
        <f t="shared" ref="DF105:DF107" si="182">+DB105+DD105</f>
        <v>0</v>
      </c>
      <c r="DG105" s="48"/>
      <c r="DH105" s="176"/>
      <c r="DI105" s="190" t="s">
        <v>49</v>
      </c>
      <c r="DJ105" s="46">
        <f t="shared" ref="DJ105:DJ107" si="183">+CZ105</f>
        <v>0</v>
      </c>
      <c r="DK105" s="44">
        <f t="shared" ref="DK105:DK107" si="184">+DF105</f>
        <v>0</v>
      </c>
      <c r="DL105" s="45">
        <f t="shared" ref="DL105:DL107" si="185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46"/>
      <c r="K106" s="44"/>
      <c r="L106" s="44"/>
      <c r="M106" s="44"/>
      <c r="N106" s="44"/>
      <c r="O106" s="45"/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5"/>
      <c r="U106" s="5"/>
      <c r="V106" s="5"/>
      <c r="W106" s="5"/>
      <c r="X106" s="5"/>
      <c r="Y106" s="5"/>
      <c r="Z106" s="46"/>
      <c r="AA106" s="44"/>
      <c r="AB106" s="44"/>
      <c r="AC106" s="44"/>
      <c r="AD106" s="44"/>
      <c r="AE106" s="45"/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3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46"/>
      <c r="K107" s="44"/>
      <c r="L107" s="44"/>
      <c r="M107" s="44"/>
      <c r="N107" s="44"/>
      <c r="O107" s="45"/>
      <c r="P107" s="137">
        <f t="shared" si="162"/>
        <v>0</v>
      </c>
      <c r="Q107" s="138">
        <f t="shared" si="163"/>
        <v>0</v>
      </c>
      <c r="R107" s="139">
        <f t="shared" si="164"/>
        <v>0</v>
      </c>
      <c r="S107" s="39"/>
      <c r="T107" s="5"/>
      <c r="U107" s="5"/>
      <c r="V107" s="5"/>
      <c r="W107" s="5"/>
      <c r="X107" s="5"/>
      <c r="Y107" s="5"/>
      <c r="Z107" s="46"/>
      <c r="AA107" s="44"/>
      <c r="AB107" s="44"/>
      <c r="AC107" s="44"/>
      <c r="AD107" s="44"/>
      <c r="AE107" s="45"/>
      <c r="AF107" s="137">
        <f t="shared" si="165"/>
        <v>0</v>
      </c>
      <c r="AG107" s="138">
        <f t="shared" si="166"/>
        <v>0</v>
      </c>
      <c r="AH107" s="139">
        <f t="shared" si="167"/>
        <v>0</v>
      </c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>
        <f t="shared" si="168"/>
        <v>0</v>
      </c>
      <c r="AW107" s="138">
        <f t="shared" si="169"/>
        <v>0</v>
      </c>
      <c r="AX107" s="139">
        <f t="shared" si="170"/>
        <v>0</v>
      </c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>
        <f t="shared" si="171"/>
        <v>0</v>
      </c>
      <c r="BM107" s="138">
        <f t="shared" si="172"/>
        <v>0</v>
      </c>
      <c r="BN107" s="139">
        <f t="shared" si="173"/>
        <v>0</v>
      </c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3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186"/>
        <v>0</v>
      </c>
      <c r="DA107" s="48"/>
      <c r="DB107" s="46">
        <f t="shared" si="180"/>
        <v>0</v>
      </c>
      <c r="DC107" s="47"/>
      <c r="DD107" s="44">
        <f t="shared" si="181"/>
        <v>0</v>
      </c>
      <c r="DE107" s="47"/>
      <c r="DF107" s="44">
        <f t="shared" si="182"/>
        <v>0</v>
      </c>
      <c r="DG107" s="48"/>
      <c r="DH107" s="174"/>
      <c r="DI107" s="190" t="s">
        <v>48</v>
      </c>
      <c r="DJ107" s="46">
        <f t="shared" si="183"/>
        <v>0</v>
      </c>
      <c r="DK107" s="44">
        <f t="shared" si="184"/>
        <v>0</v>
      </c>
      <c r="DL107" s="45">
        <f t="shared" si="185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4"/>
      <c r="U108" s="3"/>
      <c r="V108" s="4"/>
      <c r="W108" s="3"/>
      <c r="X108" s="3"/>
      <c r="Y108" s="3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3"/>
      <c r="U109" s="3"/>
      <c r="V109" s="3"/>
      <c r="W109" s="3"/>
      <c r="X109" s="3"/>
      <c r="Y109" s="3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154">
        <f t="shared" ref="P110:P111" si="187">+D110+J110</f>
        <v>0</v>
      </c>
      <c r="Q110" s="155">
        <f t="shared" ref="Q110:Q111" si="188">+F110+L110</f>
        <v>0</v>
      </c>
      <c r="R110" s="156">
        <f t="shared" ref="R110:R111" si="189">+P110+Q110</f>
        <v>0</v>
      </c>
      <c r="S110" s="39"/>
      <c r="T110" s="15"/>
      <c r="U110" s="5"/>
      <c r="V110" s="15"/>
      <c r="W110" s="5"/>
      <c r="X110" s="6"/>
      <c r="Y110" s="5"/>
      <c r="Z110" s="92"/>
      <c r="AA110" s="92"/>
      <c r="AB110" s="92"/>
      <c r="AC110" s="92"/>
      <c r="AD110" s="92"/>
      <c r="AE110" s="45"/>
      <c r="AF110" s="154">
        <f t="shared" ref="AF110:AF111" si="190">+T110+Z110</f>
        <v>0</v>
      </c>
      <c r="AG110" s="155">
        <f t="shared" ref="AG110:AG111" si="191">+V110+AB110</f>
        <v>0</v>
      </c>
      <c r="AH110" s="156">
        <f t="shared" ref="AH110:AH111" si="192">+AF110+AG110</f>
        <v>0</v>
      </c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>
        <f t="shared" ref="AV110:AV111" si="193">+AJ110+AP110</f>
        <v>0</v>
      </c>
      <c r="AW110" s="155">
        <f t="shared" ref="AW110:AW111" si="194">+AL110+AR110</f>
        <v>0</v>
      </c>
      <c r="AX110" s="156">
        <f t="shared" ref="AX110:AX111" si="195">+AV110+AW110</f>
        <v>0</v>
      </c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>
        <f t="shared" ref="BL110:BL111" si="196">+AZ110+BF110</f>
        <v>0</v>
      </c>
      <c r="BM110" s="155">
        <f t="shared" ref="BM110:BM111" si="197">+BB110+BH110</f>
        <v>0</v>
      </c>
      <c r="BN110" s="156">
        <f t="shared" ref="BN110:BN111" si="198">+BL110+BM110</f>
        <v>0</v>
      </c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>
        <f t="shared" ref="CB110:CB111" si="199">+BP110+BV110</f>
        <v>0</v>
      </c>
      <c r="CC110" s="155">
        <f t="shared" ref="CC110:CC111" si="200">+BR110+BX110</f>
        <v>0</v>
      </c>
      <c r="CD110" s="156">
        <f t="shared" ref="CD110:CD111" si="201">+CB110+CC110</f>
        <v>0</v>
      </c>
      <c r="CE110" s="41"/>
      <c r="CF110" s="91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>
        <f t="shared" ref="CR110:CR111" si="202">+CF110+CL110</f>
        <v>0</v>
      </c>
      <c r="CS110" s="155">
        <f t="shared" ref="CS110:CS111" si="203">+CH110+CN110</f>
        <v>0</v>
      </c>
      <c r="CT110" s="156">
        <f t="shared" ref="CT110:CT111" si="204">+CR110+CS110</f>
        <v>0</v>
      </c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205">+CV110+CX110</f>
        <v>0</v>
      </c>
      <c r="DA110" s="94"/>
      <c r="DB110" s="93">
        <f t="shared" ref="DB110:DB111" si="206">+J110+Z110+AP110+BF110+BV110+CL110</f>
        <v>0</v>
      </c>
      <c r="DC110" s="92"/>
      <c r="DD110" s="92">
        <f t="shared" ref="DD110:DD111" si="207">+L110+AB110+AR110+BH110+BX110+CN110</f>
        <v>0</v>
      </c>
      <c r="DE110" s="92"/>
      <c r="DF110" s="92">
        <f t="shared" ref="DF110:DF111" si="208">+DB110+DD110</f>
        <v>0</v>
      </c>
      <c r="DG110" s="94"/>
      <c r="DH110" s="179"/>
      <c r="DI110" s="188" t="s">
        <v>10</v>
      </c>
      <c r="DJ110" s="93">
        <f t="shared" ref="DJ110:DJ111" si="209">+CZ110</f>
        <v>0</v>
      </c>
      <c r="DK110" s="92">
        <f t="shared" ref="DK110:DK111" si="210">+DF110</f>
        <v>0</v>
      </c>
      <c r="DL110" s="95">
        <f t="shared" ref="DL110:DL111" si="211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92"/>
      <c r="K111" s="92"/>
      <c r="L111" s="92"/>
      <c r="M111" s="92"/>
      <c r="N111" s="92"/>
      <c r="O111" s="45"/>
      <c r="P111" s="154">
        <f t="shared" si="187"/>
        <v>0</v>
      </c>
      <c r="Q111" s="155">
        <f t="shared" si="188"/>
        <v>0</v>
      </c>
      <c r="R111" s="156">
        <f t="shared" si="189"/>
        <v>0</v>
      </c>
      <c r="S111" s="39"/>
      <c r="T111" s="15"/>
      <c r="U111" s="5"/>
      <c r="V111" s="15"/>
      <c r="W111" s="5"/>
      <c r="X111" s="6"/>
      <c r="Y111" s="5"/>
      <c r="Z111" s="92"/>
      <c r="AA111" s="92"/>
      <c r="AB111" s="92"/>
      <c r="AC111" s="92"/>
      <c r="AD111" s="92"/>
      <c r="AE111" s="45"/>
      <c r="AF111" s="154">
        <f t="shared" si="190"/>
        <v>0</v>
      </c>
      <c r="AG111" s="155">
        <f t="shared" si="191"/>
        <v>0</v>
      </c>
      <c r="AH111" s="156">
        <f t="shared" si="192"/>
        <v>0</v>
      </c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>
        <f t="shared" si="193"/>
        <v>0</v>
      </c>
      <c r="AW111" s="155">
        <f t="shared" si="194"/>
        <v>0</v>
      </c>
      <c r="AX111" s="156">
        <f t="shared" si="195"/>
        <v>0</v>
      </c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>
        <f t="shared" si="196"/>
        <v>0</v>
      </c>
      <c r="BM111" s="155">
        <f t="shared" si="197"/>
        <v>0</v>
      </c>
      <c r="BN111" s="156">
        <f t="shared" si="198"/>
        <v>0</v>
      </c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>
        <f t="shared" si="199"/>
        <v>0</v>
      </c>
      <c r="CC111" s="155">
        <f t="shared" si="200"/>
        <v>0</v>
      </c>
      <c r="CD111" s="156">
        <f t="shared" si="201"/>
        <v>0</v>
      </c>
      <c r="CE111" s="41"/>
      <c r="CF111" s="91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>
        <f t="shared" si="202"/>
        <v>0</v>
      </c>
      <c r="CS111" s="155">
        <f t="shared" si="203"/>
        <v>0</v>
      </c>
      <c r="CT111" s="156">
        <f t="shared" si="204"/>
        <v>0</v>
      </c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205"/>
        <v>0</v>
      </c>
      <c r="DA111" s="94"/>
      <c r="DB111" s="93">
        <f t="shared" si="206"/>
        <v>0</v>
      </c>
      <c r="DC111" s="92"/>
      <c r="DD111" s="92">
        <f t="shared" si="207"/>
        <v>0</v>
      </c>
      <c r="DE111" s="92"/>
      <c r="DF111" s="92">
        <f t="shared" si="208"/>
        <v>0</v>
      </c>
      <c r="DG111" s="94"/>
      <c r="DH111" s="179"/>
      <c r="DI111" s="188" t="s">
        <v>11</v>
      </c>
      <c r="DJ111" s="93">
        <f t="shared" si="209"/>
        <v>0</v>
      </c>
      <c r="DK111" s="92">
        <f t="shared" si="210"/>
        <v>0</v>
      </c>
      <c r="DL111" s="95">
        <f t="shared" si="211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100"/>
      <c r="K112" s="98"/>
      <c r="L112" s="98"/>
      <c r="M112" s="98"/>
      <c r="N112" s="98"/>
      <c r="O112" s="101"/>
      <c r="P112" s="157" t="e">
        <f>+P10/P111</f>
        <v>#DIV/0!</v>
      </c>
      <c r="Q112" s="157" t="e">
        <f t="shared" ref="Q112:R112" si="212">+Q10/Q111</f>
        <v>#DIV/0!</v>
      </c>
      <c r="R112" s="241" t="e">
        <f t="shared" si="212"/>
        <v>#DIV/0!</v>
      </c>
      <c r="S112" s="39"/>
      <c r="T112" s="7"/>
      <c r="U112" s="5"/>
      <c r="V112" s="7"/>
      <c r="W112" s="5"/>
      <c r="X112" s="7"/>
      <c r="Y112" s="5"/>
      <c r="Z112" s="100"/>
      <c r="AA112" s="98"/>
      <c r="AB112" s="100"/>
      <c r="AC112" s="98"/>
      <c r="AD112" s="100"/>
      <c r="AE112" s="101"/>
      <c r="AF112" s="157" t="e">
        <f>+AF10/AF111</f>
        <v>#DIV/0!</v>
      </c>
      <c r="AG112" s="157" t="e">
        <f t="shared" ref="AG112:AH112" si="213">+AG10/AG111</f>
        <v>#DIV/0!</v>
      </c>
      <c r="AH112" s="241" t="e">
        <f t="shared" si="213"/>
        <v>#DIV/0!</v>
      </c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 t="e">
        <f>+AV10/AV111</f>
        <v>#DIV/0!</v>
      </c>
      <c r="AW112" s="158" t="e">
        <f t="shared" ref="AW112:AX112" si="214">+AW10/AW111</f>
        <v>#DIV/0!</v>
      </c>
      <c r="AX112" s="159" t="e">
        <f t="shared" si="214"/>
        <v>#DIV/0!</v>
      </c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 t="e">
        <f>+BL10/BL111</f>
        <v>#DIV/0!</v>
      </c>
      <c r="BM112" s="158" t="e">
        <f t="shared" ref="BM112:BN112" si="215">+BM10/BM111</f>
        <v>#DIV/0!</v>
      </c>
      <c r="BN112" s="159" t="e">
        <f t="shared" si="215"/>
        <v>#DIV/0!</v>
      </c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 t="e">
        <f>+CB10/CB111</f>
        <v>#DIV/0!</v>
      </c>
      <c r="CC112" s="158" t="e">
        <f t="shared" ref="CC112:CD112" si="216">+CC10/CC111</f>
        <v>#DIV/0!</v>
      </c>
      <c r="CD112" s="159" t="e">
        <f t="shared" si="216"/>
        <v>#DIV/0!</v>
      </c>
      <c r="CE112" s="41"/>
      <c r="CF112" s="96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 t="e">
        <f>+CR10/CR111</f>
        <v>#DIV/0!</v>
      </c>
      <c r="CS112" s="158" t="e">
        <f t="shared" ref="CS112:CT112" si="217">+CS10/CS111</f>
        <v>#DIV/0!</v>
      </c>
      <c r="CT112" s="159" t="e">
        <f t="shared" si="217"/>
        <v>#DIV/0!</v>
      </c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218">+DK10/DK111</f>
        <v>#DIV/0!</v>
      </c>
      <c r="DL112" s="99" t="e">
        <f t="shared" si="218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92"/>
      <c r="K114" s="44"/>
      <c r="L114" s="92"/>
      <c r="M114" s="44"/>
      <c r="N114" s="92"/>
      <c r="O114" s="45"/>
      <c r="P114" s="137">
        <f>+P16-P101</f>
        <v>0</v>
      </c>
      <c r="Q114" s="161">
        <f>+Q16-Q101</f>
        <v>0</v>
      </c>
      <c r="R114" s="162">
        <f>+R16-R101</f>
        <v>0</v>
      </c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>
        <f>+AF16-AF101</f>
        <v>0</v>
      </c>
      <c r="AG114" s="161">
        <f>+AG16-AG101</f>
        <v>0</v>
      </c>
      <c r="AH114" s="162">
        <f>+AH16-AH101</f>
        <v>0</v>
      </c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>
        <f>+AV16-AV101</f>
        <v>0</v>
      </c>
      <c r="AW114" s="161">
        <f>+AW16-AW101</f>
        <v>0</v>
      </c>
      <c r="AX114" s="139">
        <f>+AX16-AX101</f>
        <v>0</v>
      </c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>
        <f>+BL16-BL101</f>
        <v>0</v>
      </c>
      <c r="BM114" s="161">
        <f>+BM16-BM101</f>
        <v>0</v>
      </c>
      <c r="BN114" s="162">
        <f>+BN16-BN101</f>
        <v>0</v>
      </c>
      <c r="BO114" s="41"/>
      <c r="BP114" s="43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>
        <f>+CB16-CB101</f>
        <v>0</v>
      </c>
      <c r="CC114" s="161">
        <f>+CC16-CC101</f>
        <v>0</v>
      </c>
      <c r="CD114" s="162">
        <f>+CD16-CD101</f>
        <v>0</v>
      </c>
      <c r="CE114" s="41"/>
      <c r="CF114" s="43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>
        <f>+CR16-CR101</f>
        <v>0</v>
      </c>
      <c r="CS114" s="161">
        <f>+CS16-CS101</f>
        <v>0</v>
      </c>
      <c r="CT114" s="162">
        <f>+CT16-CT101</f>
        <v>0</v>
      </c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105"/>
      <c r="K116" s="104"/>
      <c r="L116" s="105"/>
      <c r="M116" s="104"/>
      <c r="N116" s="105"/>
      <c r="O116" s="106"/>
      <c r="P116" s="163" t="e">
        <f>+P102/P16</f>
        <v>#DIV/0!</v>
      </c>
      <c r="Q116" s="164" t="e">
        <f>+Q102/Q16</f>
        <v>#DIV/0!</v>
      </c>
      <c r="R116" s="165" t="e">
        <f>+R102/R16</f>
        <v>#DIV/0!</v>
      </c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 t="e">
        <f>+AF102/AF16</f>
        <v>#DIV/0!</v>
      </c>
      <c r="AG116" s="164" t="e">
        <f>+AG102/AG16</f>
        <v>#DIV/0!</v>
      </c>
      <c r="AH116" s="165" t="e">
        <f>+AH102/AH16</f>
        <v>#DIV/0!</v>
      </c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 t="e">
        <f>+AV102/AV16</f>
        <v>#DIV/0!</v>
      </c>
      <c r="AW116" s="164" t="e">
        <f>+AW102/AW16</f>
        <v>#DIV/0!</v>
      </c>
      <c r="AX116" s="165" t="e">
        <f>+AX102/AX16</f>
        <v>#DIV/0!</v>
      </c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 t="e">
        <f>+BL102/BL16</f>
        <v>#DIV/0!</v>
      </c>
      <c r="BM116" s="164" t="e">
        <f>+BM102/BM16</f>
        <v>#DIV/0!</v>
      </c>
      <c r="BN116" s="165" t="e">
        <f>+BN102/BN16</f>
        <v>#DIV/0!</v>
      </c>
      <c r="BO116" s="41"/>
      <c r="BP116" s="260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 t="e">
        <f>+CB102/CB16</f>
        <v>#DIV/0!</v>
      </c>
      <c r="CC116" s="164" t="e">
        <f>+CC102/CC16</f>
        <v>#DIV/0!</v>
      </c>
      <c r="CD116" s="165" t="e">
        <f>+CD102/CD16</f>
        <v>#DIV/0!</v>
      </c>
      <c r="CE116" s="41"/>
      <c r="CF116" s="43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 t="e">
        <f>+CR102/CR16</f>
        <v>#DIV/0!</v>
      </c>
      <c r="CS116" s="164" t="e">
        <f>+CS102/CS16</f>
        <v>#DIV/0!</v>
      </c>
      <c r="CT116" s="165" t="e">
        <f>+CT102/CT16</f>
        <v>#DIV/0!</v>
      </c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97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201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105"/>
      <c r="K118" s="104"/>
      <c r="L118" s="105"/>
      <c r="M118" s="104"/>
      <c r="N118" s="105"/>
      <c r="O118" s="106"/>
      <c r="P118" s="163" t="e">
        <f>+P63/P16</f>
        <v>#DIV/0!</v>
      </c>
      <c r="Q118" s="164" t="e">
        <f>+Q63/Q16</f>
        <v>#DIV/0!</v>
      </c>
      <c r="R118" s="165" t="e">
        <f>+R63/R16</f>
        <v>#DIV/0!</v>
      </c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 t="e">
        <f>+AF63/AF16</f>
        <v>#DIV/0!</v>
      </c>
      <c r="AG118" s="164" t="e">
        <f>+AG63/AG16</f>
        <v>#DIV/0!</v>
      </c>
      <c r="AH118" s="165" t="e">
        <f>+AH63/AH16</f>
        <v>#DIV/0!</v>
      </c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 t="e">
        <f>+AV63/AV16</f>
        <v>#DIV/0!</v>
      </c>
      <c r="AW118" s="164" t="e">
        <f>+AW63/AW16</f>
        <v>#DIV/0!</v>
      </c>
      <c r="AX118" s="165" t="e">
        <f>+AX63/AX16</f>
        <v>#DIV/0!</v>
      </c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 t="e">
        <f>+BL63/BL16</f>
        <v>#DIV/0!</v>
      </c>
      <c r="BM118" s="164" t="e">
        <f>+BM63/BM16</f>
        <v>#DIV/0!</v>
      </c>
      <c r="BN118" s="165" t="e">
        <f>+BN63/BN16</f>
        <v>#DIV/0!</v>
      </c>
      <c r="BO118" s="41"/>
      <c r="BP118" s="260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 t="e">
        <f>+CB63/CB16</f>
        <v>#DIV/0!</v>
      </c>
      <c r="CC118" s="164" t="e">
        <f>+CC63/CC16</f>
        <v>#DIV/0!</v>
      </c>
      <c r="CD118" s="165" t="e">
        <f>+CD63/CD16</f>
        <v>#DIV/0!</v>
      </c>
      <c r="CE118" s="41"/>
      <c r="CF118" s="43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 t="e">
        <f>+CR63/CR16</f>
        <v>#DIV/0!</v>
      </c>
      <c r="CS118" s="164" t="e">
        <f>+CS63/CS16</f>
        <v>#DIV/0!</v>
      </c>
      <c r="CT118" s="165" t="e">
        <f>+CT63/CT16</f>
        <v>#DIV/0!</v>
      </c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105"/>
      <c r="K120" s="104"/>
      <c r="L120" s="105"/>
      <c r="M120" s="104"/>
      <c r="N120" s="105"/>
      <c r="O120" s="106"/>
      <c r="P120" s="163" t="e">
        <f>+P95/P16</f>
        <v>#DIV/0!</v>
      </c>
      <c r="Q120" s="164" t="e">
        <f>+Q95/Q16</f>
        <v>#DIV/0!</v>
      </c>
      <c r="R120" s="165" t="e">
        <f>+R95/R16</f>
        <v>#DIV/0!</v>
      </c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 t="e">
        <f>+AF95/AF16</f>
        <v>#DIV/0!</v>
      </c>
      <c r="AG120" s="164" t="e">
        <f>+AG95/AG16</f>
        <v>#DIV/0!</v>
      </c>
      <c r="AH120" s="165" t="e">
        <f>+AH95/AH16</f>
        <v>#DIV/0!</v>
      </c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 t="e">
        <f>+AV95/AV16</f>
        <v>#DIV/0!</v>
      </c>
      <c r="AW120" s="164" t="e">
        <f>+AW95/AW16</f>
        <v>#DIV/0!</v>
      </c>
      <c r="AX120" s="165" t="e">
        <f>+AX95/AX16</f>
        <v>#DIV/0!</v>
      </c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 t="e">
        <f>+BL95/BL16</f>
        <v>#DIV/0!</v>
      </c>
      <c r="BM120" s="164" t="e">
        <f>+BM95/BM16</f>
        <v>#DIV/0!</v>
      </c>
      <c r="BN120" s="165" t="e">
        <f>+BN95/BN16</f>
        <v>#DIV/0!</v>
      </c>
      <c r="BO120" s="41"/>
      <c r="BP120" s="260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 t="e">
        <f>+CB95/CB16</f>
        <v>#DIV/0!</v>
      </c>
      <c r="CC120" s="164" t="e">
        <f>+CC95/CC16</f>
        <v>#DIV/0!</v>
      </c>
      <c r="CD120" s="165" t="e">
        <f>+CD95/CD16</f>
        <v>#DIV/0!</v>
      </c>
      <c r="CE120" s="41"/>
      <c r="CF120" s="43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 t="e">
        <f>+CR95/CR16</f>
        <v>#DIV/0!</v>
      </c>
      <c r="CS120" s="164" t="e">
        <f>+CS95/CS16</f>
        <v>#DIV/0!</v>
      </c>
      <c r="CT120" s="165" t="e">
        <f>+CT95/CT16</f>
        <v>#DIV/0!</v>
      </c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105"/>
      <c r="K122" s="44"/>
      <c r="L122" s="105"/>
      <c r="M122" s="44"/>
      <c r="N122" s="105"/>
      <c r="O122" s="45"/>
      <c r="P122" s="163" t="e">
        <f>+P73/P16</f>
        <v>#DIV/0!</v>
      </c>
      <c r="Q122" s="164" t="e">
        <f>+Q73/Q16</f>
        <v>#DIV/0!</v>
      </c>
      <c r="R122" s="165" t="e">
        <f>+R73/R16</f>
        <v>#DIV/0!</v>
      </c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 t="e">
        <f>+AF73/AF16</f>
        <v>#DIV/0!</v>
      </c>
      <c r="AG122" s="164" t="e">
        <f>+AG73/AG16</f>
        <v>#DIV/0!</v>
      </c>
      <c r="AH122" s="165" t="e">
        <f>+AH73/AH16</f>
        <v>#DIV/0!</v>
      </c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 t="e">
        <f>+AV73/AV16</f>
        <v>#DIV/0!</v>
      </c>
      <c r="AW122" s="164" t="e">
        <f>+AW73/AW16</f>
        <v>#DIV/0!</v>
      </c>
      <c r="AX122" s="165" t="e">
        <f>+AX73/AX16</f>
        <v>#DIV/0!</v>
      </c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 t="e">
        <f>+BL73/BL16</f>
        <v>#DIV/0!</v>
      </c>
      <c r="BM122" s="164" t="e">
        <f>+BM73/BM16</f>
        <v>#DIV/0!</v>
      </c>
      <c r="BN122" s="165" t="e">
        <f>+BN73/BN16</f>
        <v>#DIV/0!</v>
      </c>
      <c r="BO122" s="41"/>
      <c r="BP122" s="260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 t="e">
        <f>+CB73/CB16</f>
        <v>#DIV/0!</v>
      </c>
      <c r="CC122" s="164" t="e">
        <f>+CC73/CC16</f>
        <v>#DIV/0!</v>
      </c>
      <c r="CD122" s="165" t="e">
        <f>+CD73/CD16</f>
        <v>#DIV/0!</v>
      </c>
      <c r="CE122" s="41"/>
      <c r="CF122" s="43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 t="e">
        <f>+CR73/CR16</f>
        <v>#DIV/0!</v>
      </c>
      <c r="CS122" s="164" t="e">
        <f>+CS73/CS16</f>
        <v>#DIV/0!</v>
      </c>
      <c r="CT122" s="165" t="e">
        <f>+CT73/CT16</f>
        <v>#DIV/0!</v>
      </c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 t="e">
        <f>+P96/P16</f>
        <v>#DIV/0!</v>
      </c>
      <c r="Q124" s="257" t="e">
        <f>+Q96/Q16</f>
        <v>#DIV/0!</v>
      </c>
      <c r="R124" s="257" t="e">
        <f>+R96/R16</f>
        <v>#DIV/0!</v>
      </c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 t="e">
        <f>+AF96/AF16</f>
        <v>#DIV/0!</v>
      </c>
      <c r="AG124" s="257" t="e">
        <f>+AG96/AG16</f>
        <v>#DIV/0!</v>
      </c>
      <c r="AH124" s="257" t="e">
        <f>+AH96/AH16</f>
        <v>#DIV/0!</v>
      </c>
      <c r="AI124" s="258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 t="e">
        <f>+AV96/AV16</f>
        <v>#DIV/0!</v>
      </c>
      <c r="AW124" s="257" t="e">
        <f>+AW96/AW16</f>
        <v>#DIV/0!</v>
      </c>
      <c r="AX124" s="257" t="e">
        <f>+AX96/AX16</f>
        <v>#DIV/0!</v>
      </c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 t="e">
        <f>+BL96/BL16</f>
        <v>#DIV/0!</v>
      </c>
      <c r="BM124" s="257" t="e">
        <f>+BM96/BM16</f>
        <v>#DIV/0!</v>
      </c>
      <c r="BN124" s="257" t="e">
        <f>+BN96/BN16</f>
        <v>#DIV/0!</v>
      </c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 t="e">
        <f>+CB96/CB16</f>
        <v>#DIV/0!</v>
      </c>
      <c r="CC124" s="257" t="e">
        <f>+CC96/CC16</f>
        <v>#DIV/0!</v>
      </c>
      <c r="CD124" s="257" t="e">
        <f>+CD96/CD16</f>
        <v>#DIV/0!</v>
      </c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 t="e">
        <f>+CR96/CR16</f>
        <v>#DIV/0!</v>
      </c>
      <c r="CS124" s="257" t="e">
        <f>+CS96/CS16</f>
        <v>#DIV/0!</v>
      </c>
      <c r="CT124" s="257" t="e">
        <f>+CT96/CT16</f>
        <v>#DIV/0!</v>
      </c>
      <c r="CU124" s="257"/>
      <c r="CV124" s="257" t="e">
        <f>+CV96/CV16</f>
        <v>#DIV/0!</v>
      </c>
      <c r="CW124" s="257"/>
      <c r="CX124" s="257" t="e">
        <f>+CX96/CX16</f>
        <v>#DIV/0!</v>
      </c>
      <c r="CY124" s="257"/>
      <c r="CZ124" s="257" t="e">
        <f>+CZ96/CZ16</f>
        <v>#DIV/0!</v>
      </c>
      <c r="DA124" s="257"/>
      <c r="DB124" s="257" t="e">
        <f>+DB96/DB16</f>
        <v>#DIV/0!</v>
      </c>
      <c r="DC124" s="257"/>
      <c r="DD124" s="257" t="e">
        <f>+DD96/DD16</f>
        <v>#DIV/0!</v>
      </c>
      <c r="DE124" s="257"/>
      <c r="DF124" s="257" t="e">
        <f>+DF96/DF16</f>
        <v>#DIV/0!</v>
      </c>
      <c r="DG124" s="259"/>
      <c r="DI124" s="285"/>
      <c r="DJ124" s="264"/>
      <c r="DK124" s="264"/>
      <c r="DL124" s="286"/>
    </row>
    <row r="125" spans="1:117" x14ac:dyDescent="0.25">
      <c r="AI125" s="20"/>
      <c r="DI125" s="194" t="s">
        <v>95</v>
      </c>
      <c r="DJ125" s="198">
        <f>+DJ102</f>
        <v>0</v>
      </c>
      <c r="DK125" s="198">
        <f>+DK102</f>
        <v>0</v>
      </c>
      <c r="DL125" s="199">
        <f>+DL102</f>
        <v>0</v>
      </c>
    </row>
    <row r="126" spans="1:117" ht="15.75" customHeight="1" x14ac:dyDescent="0.3">
      <c r="DI126" s="187" t="s">
        <v>125</v>
      </c>
      <c r="DJ126" s="202">
        <f>+H114</f>
        <v>0</v>
      </c>
      <c r="DK126" s="202">
        <f>+N114</f>
        <v>0</v>
      </c>
      <c r="DL126" s="203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0</v>
      </c>
      <c r="DK127" s="202">
        <f>+AD114</f>
        <v>0</v>
      </c>
      <c r="DL127" s="203">
        <f t="shared" ref="DL127:DL131" si="219">+DJ127+DK127</f>
        <v>0</v>
      </c>
    </row>
    <row r="128" spans="1:117" ht="15.75" customHeight="1" x14ac:dyDescent="0.3">
      <c r="H128" s="242">
        <f>+H102-H127</f>
        <v>-21557060.121074837</v>
      </c>
      <c r="N128" s="242">
        <f>+N102-N127</f>
        <v>-5612080.9109320119</v>
      </c>
      <c r="DI128" s="187" t="s">
        <v>164</v>
      </c>
      <c r="DJ128" s="202">
        <f>+AN114</f>
        <v>0</v>
      </c>
      <c r="DK128" s="202">
        <f>+AT114</f>
        <v>0</v>
      </c>
      <c r="DL128" s="203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0</v>
      </c>
      <c r="DK129" s="202">
        <f>+BJ114</f>
        <v>0</v>
      </c>
      <c r="DL129" s="203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0</v>
      </c>
      <c r="DK130" s="202">
        <f>+BZ114</f>
        <v>0</v>
      </c>
      <c r="DL130" s="203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0</v>
      </c>
      <c r="DK131" s="202">
        <f>+CP114</f>
        <v>0</v>
      </c>
      <c r="DL131" s="203">
        <f t="shared" si="219"/>
        <v>0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0"/>
      <c r="DJ132" s="261"/>
      <c r="DK132" s="261"/>
      <c r="DL132" s="262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5" t="s">
        <v>97</v>
      </c>
      <c r="DJ133" s="200" t="e">
        <f>+DJ125/DJ16</f>
        <v>#DIV/0!</v>
      </c>
      <c r="DK133" s="200" t="e">
        <f>+DK125/DK16</f>
        <v>#DIV/0!</v>
      </c>
      <c r="DL133" s="215" t="e">
        <f>+DL125/DL16</f>
        <v>#DIV/0!</v>
      </c>
    </row>
    <row r="134" spans="21:116" ht="16.5" customHeight="1" x14ac:dyDescent="0.3">
      <c r="DI134" s="187" t="s">
        <v>125</v>
      </c>
      <c r="DJ134" s="228">
        <f>+H116</f>
        <v>0</v>
      </c>
      <c r="DK134" s="228">
        <f>+N116</f>
        <v>0</v>
      </c>
      <c r="DL134" s="229" t="e">
        <f>+R116</f>
        <v>#DIV/0!</v>
      </c>
    </row>
    <row r="135" spans="21:116" ht="16.5" customHeight="1" x14ac:dyDescent="0.3">
      <c r="DI135" s="187" t="s">
        <v>131</v>
      </c>
      <c r="DJ135" s="228">
        <f>+X116</f>
        <v>0</v>
      </c>
      <c r="DK135" s="228">
        <f>+AD116</f>
        <v>0</v>
      </c>
      <c r="DL135" s="229" t="e">
        <f>+AH116</f>
        <v>#DIV/0!</v>
      </c>
    </row>
    <row r="136" spans="21:116" ht="16.5" customHeight="1" x14ac:dyDescent="0.3">
      <c r="DI136" s="187" t="s">
        <v>164</v>
      </c>
      <c r="DJ136" s="228">
        <f>+AN116</f>
        <v>0</v>
      </c>
      <c r="DK136" s="228">
        <f>+AT116</f>
        <v>0</v>
      </c>
      <c r="DL136" s="229" t="e">
        <f>+AX116</f>
        <v>#DIV/0!</v>
      </c>
    </row>
    <row r="137" spans="21:116" ht="16.5" customHeight="1" x14ac:dyDescent="0.3">
      <c r="DI137" s="187" t="s">
        <v>165</v>
      </c>
      <c r="DJ137" s="228">
        <f>+BD116</f>
        <v>0</v>
      </c>
      <c r="DK137" s="228">
        <f>+BJ116</f>
        <v>0</v>
      </c>
      <c r="DL137" s="229" t="e">
        <f>+BN116</f>
        <v>#DIV/0!</v>
      </c>
    </row>
    <row r="138" spans="21:116" ht="16.5" customHeight="1" x14ac:dyDescent="0.3">
      <c r="DI138" s="187" t="s">
        <v>167</v>
      </c>
      <c r="DJ138" s="228">
        <f>+BT116</f>
        <v>0</v>
      </c>
      <c r="DK138" s="228">
        <f>+BZ116</f>
        <v>0</v>
      </c>
      <c r="DL138" s="229" t="e">
        <f>+CD116</f>
        <v>#DIV/0!</v>
      </c>
    </row>
    <row r="139" spans="21:116" ht="16.5" customHeight="1" x14ac:dyDescent="0.3">
      <c r="DI139" s="187" t="s">
        <v>166</v>
      </c>
      <c r="DJ139" s="228">
        <f>+CJ116</f>
        <v>0</v>
      </c>
      <c r="DK139" s="228">
        <f>+CP116</f>
        <v>0</v>
      </c>
      <c r="DL139" s="229" t="e">
        <f>+CT116</f>
        <v>#DIV/0!</v>
      </c>
    </row>
    <row r="140" spans="21:116" ht="4.8" customHeight="1" x14ac:dyDescent="0.3">
      <c r="DI140" s="170"/>
      <c r="DJ140" s="261"/>
      <c r="DK140" s="261"/>
      <c r="DL140" s="262"/>
    </row>
    <row r="141" spans="21:116" x14ac:dyDescent="0.25">
      <c r="DI141" s="195" t="s">
        <v>168</v>
      </c>
      <c r="DJ141" s="233" t="e">
        <f>+DJ63/DJ16</f>
        <v>#DIV/0!</v>
      </c>
      <c r="DK141" s="233" t="e">
        <f t="shared" ref="DK141:DL141" si="220">+DK63/DK16</f>
        <v>#DIV/0!</v>
      </c>
      <c r="DL141" s="234" t="e">
        <f t="shared" si="220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 t="e">
        <f>+R118</f>
        <v>#DIV/0!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 t="e">
        <f>+AH118</f>
        <v>#DIV/0!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 t="e">
        <f>+AX118</f>
        <v>#DIV/0!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 t="e">
        <f>+BN118</f>
        <v>#DIV/0!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 t="e">
        <f>+CD118</f>
        <v>#DIV/0!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 t="e">
        <f>+CT118</f>
        <v>#DIV/0!</v>
      </c>
    </row>
    <row r="148" spans="113:116" ht="4.8" customHeight="1" x14ac:dyDescent="0.3">
      <c r="DI148" s="170"/>
      <c r="DJ148" s="261"/>
      <c r="DK148" s="261"/>
      <c r="DL148" s="262"/>
    </row>
    <row r="149" spans="113:116" x14ac:dyDescent="0.25">
      <c r="DI149" s="195" t="s">
        <v>94</v>
      </c>
      <c r="DJ149" s="233" t="e">
        <f>+DJ95/DJ16</f>
        <v>#DIV/0!</v>
      </c>
      <c r="DK149" s="233" t="e">
        <f t="shared" ref="DK149:DL149" si="221">+DK95/DK16</f>
        <v>#DIV/0!</v>
      </c>
      <c r="DL149" s="234" t="e">
        <f t="shared" si="221"/>
        <v>#DIV/0!</v>
      </c>
    </row>
    <row r="150" spans="113:116" ht="15.75" customHeight="1" x14ac:dyDescent="0.3">
      <c r="DI150" s="187" t="s">
        <v>125</v>
      </c>
      <c r="DJ150" s="228">
        <f>+H120</f>
        <v>0</v>
      </c>
      <c r="DK150" s="228">
        <f>+N120</f>
        <v>0</v>
      </c>
      <c r="DL150" s="229" t="e">
        <f>+R120</f>
        <v>#DIV/0!</v>
      </c>
    </row>
    <row r="151" spans="113:116" ht="15.75" customHeight="1" x14ac:dyDescent="0.3">
      <c r="DI151" s="187" t="s">
        <v>131</v>
      </c>
      <c r="DJ151" s="228">
        <f>+X120</f>
        <v>0</v>
      </c>
      <c r="DK151" s="228">
        <f>+AD120</f>
        <v>0</v>
      </c>
      <c r="DL151" s="229" t="e">
        <f>+AH120</f>
        <v>#DIV/0!</v>
      </c>
    </row>
    <row r="152" spans="113:116" ht="15.75" customHeight="1" x14ac:dyDescent="0.3">
      <c r="DI152" s="187" t="s">
        <v>164</v>
      </c>
      <c r="DJ152" s="228">
        <f>+AN120</f>
        <v>0</v>
      </c>
      <c r="DK152" s="228">
        <f>+AT120</f>
        <v>0</v>
      </c>
      <c r="DL152" s="229" t="e">
        <f>+AX120</f>
        <v>#DIV/0!</v>
      </c>
    </row>
    <row r="153" spans="113:116" ht="15.75" customHeight="1" x14ac:dyDescent="0.3">
      <c r="DI153" s="187" t="s">
        <v>165</v>
      </c>
      <c r="DJ153" s="228">
        <f>+BD120</f>
        <v>0</v>
      </c>
      <c r="DK153" s="228">
        <f>+BJ120</f>
        <v>0</v>
      </c>
      <c r="DL153" s="229" t="e">
        <f>+BN120</f>
        <v>#DIV/0!</v>
      </c>
    </row>
    <row r="154" spans="113:116" ht="15.75" customHeight="1" x14ac:dyDescent="0.3">
      <c r="DI154" s="187" t="s">
        <v>167</v>
      </c>
      <c r="DJ154" s="228">
        <f>+BT120</f>
        <v>0</v>
      </c>
      <c r="DK154" s="228">
        <f>+BZ120</f>
        <v>0</v>
      </c>
      <c r="DL154" s="229" t="e">
        <f>+CD120</f>
        <v>#DIV/0!</v>
      </c>
    </row>
    <row r="155" spans="113:116" ht="15.75" customHeight="1" x14ac:dyDescent="0.3">
      <c r="DI155" s="187" t="s">
        <v>166</v>
      </c>
      <c r="DJ155" s="228">
        <f>+CJ120</f>
        <v>0</v>
      </c>
      <c r="DK155" s="228">
        <f>+CP120</f>
        <v>0</v>
      </c>
      <c r="DL155" s="229" t="e">
        <f>+CT120</f>
        <v>#DIV/0!</v>
      </c>
    </row>
    <row r="156" spans="113:116" ht="4.8" customHeight="1" x14ac:dyDescent="0.3">
      <c r="DI156" s="170"/>
      <c r="DJ156" s="261"/>
      <c r="DK156" s="261"/>
      <c r="DL156" s="262"/>
    </row>
    <row r="157" spans="113:116" x14ac:dyDescent="0.25">
      <c r="DI157" s="195" t="s">
        <v>169</v>
      </c>
      <c r="DJ157" s="233" t="e">
        <f>+DJ73/DJ16</f>
        <v>#DIV/0!</v>
      </c>
      <c r="DK157" s="233" t="e">
        <f>+DK73/DK16</f>
        <v>#DIV/0!</v>
      </c>
      <c r="DL157" s="234" t="e">
        <f>+DL73/DL16</f>
        <v>#DIV/0!</v>
      </c>
    </row>
    <row r="158" spans="113:116" ht="15.75" customHeight="1" x14ac:dyDescent="0.3">
      <c r="DI158" s="187" t="s">
        <v>125</v>
      </c>
      <c r="DJ158" s="228">
        <f>+H122</f>
        <v>0</v>
      </c>
      <c r="DK158" s="228">
        <f>+N122</f>
        <v>0</v>
      </c>
      <c r="DL158" s="229" t="e">
        <f>+R122</f>
        <v>#DIV/0!</v>
      </c>
    </row>
    <row r="159" spans="113:116" ht="15.75" customHeight="1" x14ac:dyDescent="0.3">
      <c r="DI159" s="187" t="s">
        <v>131</v>
      </c>
      <c r="DJ159" s="228">
        <f>+X122</f>
        <v>0</v>
      </c>
      <c r="DK159" s="228">
        <f>+AD122</f>
        <v>0</v>
      </c>
      <c r="DL159" s="229" t="e">
        <f>+AH122</f>
        <v>#DIV/0!</v>
      </c>
    </row>
    <row r="160" spans="113:116" ht="15.75" customHeight="1" x14ac:dyDescent="0.3">
      <c r="DI160" s="187" t="s">
        <v>164</v>
      </c>
      <c r="DJ160" s="228">
        <f>+AN122</f>
        <v>0</v>
      </c>
      <c r="DK160" s="228">
        <f>+AT122</f>
        <v>0</v>
      </c>
      <c r="DL160" s="229" t="e">
        <f>+AX122</f>
        <v>#DIV/0!</v>
      </c>
    </row>
    <row r="161" spans="113:116" ht="15.75" customHeight="1" x14ac:dyDescent="0.3">
      <c r="DI161" s="187" t="s">
        <v>165</v>
      </c>
      <c r="DJ161" s="228">
        <f>+BD122</f>
        <v>0</v>
      </c>
      <c r="DK161" s="228">
        <f>+BJ122</f>
        <v>0</v>
      </c>
      <c r="DL161" s="229" t="e">
        <f>+BN122</f>
        <v>#DIV/0!</v>
      </c>
    </row>
    <row r="162" spans="113:116" ht="15.75" customHeight="1" x14ac:dyDescent="0.3">
      <c r="DI162" s="187" t="s">
        <v>167</v>
      </c>
      <c r="DJ162" s="228">
        <f>+BT122</f>
        <v>0</v>
      </c>
      <c r="DK162" s="228">
        <f>+BZ122</f>
        <v>0</v>
      </c>
      <c r="DL162" s="229" t="e">
        <f>+CD122</f>
        <v>#DIV/0!</v>
      </c>
    </row>
    <row r="163" spans="113:116" ht="15.75" customHeight="1" thickBot="1" x14ac:dyDescent="0.35">
      <c r="DI163" s="216" t="s">
        <v>166</v>
      </c>
      <c r="DJ163" s="238">
        <f>+CJ122</f>
        <v>0</v>
      </c>
      <c r="DK163" s="238">
        <f>+CP122</f>
        <v>0</v>
      </c>
      <c r="DL163" s="239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BE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195</v>
      </c>
      <c r="B1" s="219"/>
      <c r="C1" s="315" t="s">
        <v>208</v>
      </c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7"/>
      <c r="DG1" s="242"/>
    </row>
    <row r="2" spans="1:119" s="26" customFormat="1" ht="21.6" thickBot="1" x14ac:dyDescent="0.45">
      <c r="A2" s="29" t="s">
        <v>14</v>
      </c>
      <c r="B2" s="28"/>
      <c r="C2" s="31"/>
      <c r="D2" s="318" t="s">
        <v>151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20"/>
      <c r="S2" s="223"/>
      <c r="T2" s="321" t="s">
        <v>152</v>
      </c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224"/>
      <c r="AJ2" s="321" t="s">
        <v>153</v>
      </c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20"/>
      <c r="AY2" s="224"/>
      <c r="AZ2" s="321" t="s">
        <v>156</v>
      </c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20"/>
      <c r="BO2" s="224"/>
      <c r="BP2" s="321" t="s">
        <v>157</v>
      </c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20"/>
      <c r="CE2" s="224"/>
      <c r="CF2" s="321" t="s">
        <v>158</v>
      </c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22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6" t="s">
        <v>130</v>
      </c>
      <c r="E3" s="327"/>
      <c r="F3" s="327"/>
      <c r="G3" s="327"/>
      <c r="H3" s="327"/>
      <c r="I3" s="328"/>
      <c r="J3" s="327" t="s">
        <v>129</v>
      </c>
      <c r="K3" s="327"/>
      <c r="L3" s="327"/>
      <c r="M3" s="327"/>
      <c r="N3" s="327"/>
      <c r="O3" s="328"/>
      <c r="P3" s="323" t="s">
        <v>181</v>
      </c>
      <c r="Q3" s="324"/>
      <c r="R3" s="325"/>
      <c r="S3" s="225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182</v>
      </c>
      <c r="AG3" s="324"/>
      <c r="AH3" s="325"/>
      <c r="AI3" s="226"/>
      <c r="AJ3" s="329" t="s">
        <v>133</v>
      </c>
      <c r="AK3" s="327"/>
      <c r="AL3" s="327"/>
      <c r="AM3" s="327"/>
      <c r="AN3" s="327"/>
      <c r="AO3" s="328"/>
      <c r="AP3" s="329" t="s">
        <v>134</v>
      </c>
      <c r="AQ3" s="327"/>
      <c r="AR3" s="327"/>
      <c r="AS3" s="327"/>
      <c r="AT3" s="327"/>
      <c r="AU3" s="328"/>
      <c r="AV3" s="323" t="s">
        <v>183</v>
      </c>
      <c r="AW3" s="324"/>
      <c r="AX3" s="325"/>
      <c r="AY3" s="226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184</v>
      </c>
      <c r="BM3" s="324"/>
      <c r="BN3" s="325"/>
      <c r="BO3" s="226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185</v>
      </c>
      <c r="CC3" s="324"/>
      <c r="CD3" s="325"/>
      <c r="CE3" s="226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186</v>
      </c>
      <c r="CS3" s="324"/>
      <c r="CT3" s="340"/>
      <c r="CU3" s="60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82"/>
      <c r="DI3" s="334" t="s">
        <v>143</v>
      </c>
      <c r="DJ3" s="335"/>
      <c r="DK3" s="335"/>
      <c r="DL3" s="336"/>
      <c r="DM3"/>
    </row>
    <row r="4" spans="1:119" s="16" customFormat="1" ht="13.5" customHeight="1" thickBot="1" x14ac:dyDescent="0.3">
      <c r="D4" s="17">
        <v>1044</v>
      </c>
      <c r="E4" s="18"/>
      <c r="F4" s="18"/>
      <c r="G4" s="18"/>
      <c r="H4" s="18"/>
      <c r="I4" s="19"/>
      <c r="J4" s="18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75">
        <v>1049</v>
      </c>
      <c r="CG4" s="276"/>
      <c r="CH4" s="276"/>
      <c r="CI4" s="276"/>
      <c r="CJ4" s="276"/>
      <c r="CK4" s="277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37"/>
      <c r="DJ4" s="338"/>
      <c r="DK4" s="338"/>
      <c r="DL4" s="339"/>
      <c r="DM4"/>
    </row>
    <row r="5" spans="1:119" s="25" customFormat="1" ht="48" customHeight="1" thickBot="1" x14ac:dyDescent="0.35">
      <c r="A5" s="120"/>
      <c r="B5" s="120"/>
      <c r="C5" s="121"/>
      <c r="D5" s="125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288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5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8"/>
      <c r="E6" s="36"/>
      <c r="F6" s="36"/>
      <c r="G6" s="36"/>
      <c r="H6" s="36"/>
      <c r="I6" s="37"/>
      <c r="J6" s="289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8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6"/>
      <c r="E7" s="44"/>
      <c r="F7" s="44"/>
      <c r="G7" s="44"/>
      <c r="H7" s="44"/>
      <c r="I7" s="45"/>
      <c r="J7" s="290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6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290"/>
      <c r="K8" s="44"/>
      <c r="L8" s="44"/>
      <c r="M8" s="44"/>
      <c r="N8" s="44"/>
      <c r="O8" s="45"/>
      <c r="P8" s="137">
        <f>+D8+J8</f>
        <v>0</v>
      </c>
      <c r="Q8" s="138">
        <f>+F8+L8</f>
        <v>0</v>
      </c>
      <c r="R8" s="139">
        <f>+P8+Q8</f>
        <v>0</v>
      </c>
      <c r="S8" s="39"/>
      <c r="T8" s="43"/>
      <c r="U8" s="44"/>
      <c r="V8" s="44"/>
      <c r="W8" s="44"/>
      <c r="X8" s="44"/>
      <c r="Y8" s="45"/>
      <c r="Z8" s="46"/>
      <c r="AA8" s="44"/>
      <c r="AB8" s="44"/>
      <c r="AC8" s="44"/>
      <c r="AD8" s="44"/>
      <c r="AE8" s="45"/>
      <c r="AF8" s="137">
        <f>+T8+Z8</f>
        <v>0</v>
      </c>
      <c r="AG8" s="138">
        <f>+V8+AB8</f>
        <v>0</v>
      </c>
      <c r="AH8" s="139">
        <f>+AF8+AG8</f>
        <v>0</v>
      </c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>
        <f>+AJ8+AP8</f>
        <v>0</v>
      </c>
      <c r="AW8" s="138">
        <f>+AL8+AR8</f>
        <v>0</v>
      </c>
      <c r="AX8" s="139">
        <f>+AV8+AW8</f>
        <v>0</v>
      </c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>
        <f>+AZ8+BF8</f>
        <v>0</v>
      </c>
      <c r="BM8" s="138">
        <f>+BB8+BH8</f>
        <v>0</v>
      </c>
      <c r="BN8" s="139">
        <f>+BL8+BM8</f>
        <v>0</v>
      </c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>
        <f>+BP8+BV8</f>
        <v>0</v>
      </c>
      <c r="CC8" s="138">
        <f>+BR8+BX8</f>
        <v>0</v>
      </c>
      <c r="CD8" s="139">
        <f>+CB8+CC8</f>
        <v>0</v>
      </c>
      <c r="CE8" s="41"/>
      <c r="CF8" s="46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>
        <f>+CF8+CL8</f>
        <v>0</v>
      </c>
      <c r="CS8" s="138">
        <f>+CH8+CN8</f>
        <v>0</v>
      </c>
      <c r="CT8" s="139">
        <f>+CR8+CS8</f>
        <v>0</v>
      </c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290"/>
      <c r="K9" s="44"/>
      <c r="L9" s="44"/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6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291"/>
      <c r="K10" s="52"/>
      <c r="L10" s="52"/>
      <c r="M10" s="52"/>
      <c r="N10" s="52"/>
      <c r="O10" s="53"/>
      <c r="P10" s="143">
        <f t="shared" si="2"/>
        <v>0</v>
      </c>
      <c r="Q10" s="144">
        <f t="shared" si="3"/>
        <v>0</v>
      </c>
      <c r="R10" s="145">
        <f t="shared" si="4"/>
        <v>0</v>
      </c>
      <c r="S10" s="39"/>
      <c r="T10" s="51"/>
      <c r="U10" s="52"/>
      <c r="V10" s="52"/>
      <c r="W10" s="52"/>
      <c r="X10" s="52"/>
      <c r="Y10" s="53"/>
      <c r="Z10" s="54"/>
      <c r="AA10" s="52"/>
      <c r="AB10" s="52"/>
      <c r="AC10" s="52"/>
      <c r="AD10" s="52"/>
      <c r="AE10" s="53"/>
      <c r="AF10" s="143">
        <f t="shared" si="5"/>
        <v>0</v>
      </c>
      <c r="AG10" s="144">
        <f t="shared" si="6"/>
        <v>0</v>
      </c>
      <c r="AH10" s="145">
        <f t="shared" si="7"/>
        <v>0</v>
      </c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>
        <f t="shared" si="8"/>
        <v>0</v>
      </c>
      <c r="AW10" s="144">
        <f t="shared" si="9"/>
        <v>0</v>
      </c>
      <c r="AX10" s="145">
        <f t="shared" si="10"/>
        <v>0</v>
      </c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>
        <f t="shared" si="11"/>
        <v>0</v>
      </c>
      <c r="BM10" s="144">
        <f t="shared" si="12"/>
        <v>0</v>
      </c>
      <c r="BN10" s="145">
        <f t="shared" si="13"/>
        <v>0</v>
      </c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>
        <f t="shared" si="14"/>
        <v>0</v>
      </c>
      <c r="CC10" s="144">
        <f t="shared" si="15"/>
        <v>0</v>
      </c>
      <c r="CD10" s="145">
        <f t="shared" si="16"/>
        <v>0</v>
      </c>
      <c r="CE10" s="41"/>
      <c r="CF10" s="54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>
        <f t="shared" si="17"/>
        <v>0</v>
      </c>
      <c r="CS10" s="144">
        <f t="shared" si="18"/>
        <v>0</v>
      </c>
      <c r="CT10" s="145">
        <f t="shared" si="19"/>
        <v>0</v>
      </c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0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290"/>
      <c r="K11" s="44"/>
      <c r="L11" s="44"/>
      <c r="M11" s="44"/>
      <c r="N11" s="44"/>
      <c r="O11" s="45"/>
      <c r="P11" s="137">
        <f t="shared" si="2"/>
        <v>0</v>
      </c>
      <c r="Q11" s="138">
        <f t="shared" si="3"/>
        <v>0</v>
      </c>
      <c r="R11" s="139">
        <f t="shared" si="4"/>
        <v>0</v>
      </c>
      <c r="S11" s="39"/>
      <c r="T11" s="43"/>
      <c r="U11" s="44"/>
      <c r="V11" s="44"/>
      <c r="W11" s="44"/>
      <c r="X11" s="44"/>
      <c r="Y11" s="45"/>
      <c r="Z11" s="46"/>
      <c r="AA11" s="44"/>
      <c r="AB11" s="44"/>
      <c r="AC11" s="44"/>
      <c r="AD11" s="44"/>
      <c r="AE11" s="45"/>
      <c r="AF11" s="137">
        <f t="shared" si="5"/>
        <v>0</v>
      </c>
      <c r="AG11" s="138">
        <f t="shared" si="6"/>
        <v>0</v>
      </c>
      <c r="AH11" s="139">
        <f t="shared" si="7"/>
        <v>0</v>
      </c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>
        <f t="shared" si="14"/>
        <v>0</v>
      </c>
      <c r="CC11" s="138">
        <f t="shared" si="15"/>
        <v>0</v>
      </c>
      <c r="CD11" s="139">
        <f t="shared" si="16"/>
        <v>0</v>
      </c>
      <c r="CE11" s="41"/>
      <c r="CF11" s="46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0"/>
        <v>0</v>
      </c>
      <c r="DA11" s="48"/>
      <c r="DB11" s="46">
        <f t="shared" ref="DB11:DB15" si="21">+J11+Z11+AP11+BF11+BV11+CL11</f>
        <v>0</v>
      </c>
      <c r="DC11" s="47"/>
      <c r="DD11" s="44">
        <f t="shared" ref="DD11:DD15" si="22">+L11+AB11+AR11+BH11+BX11+CN11</f>
        <v>0</v>
      </c>
      <c r="DE11" s="47"/>
      <c r="DF11" s="44">
        <f t="shared" ref="DF11:DF15" si="23">+DB11+DD11</f>
        <v>0</v>
      </c>
      <c r="DG11" s="48"/>
      <c r="DH11" s="174"/>
      <c r="DI11" s="187" t="s">
        <v>1</v>
      </c>
      <c r="DJ11" s="46">
        <f t="shared" ref="DJ11:DJ15" si="24">+CZ11</f>
        <v>0</v>
      </c>
      <c r="DK11" s="44">
        <f t="shared" ref="DK11:DK15" si="25">+DF11</f>
        <v>0</v>
      </c>
      <c r="DL11" s="45">
        <f t="shared" ref="DL11:DL15" si="26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290"/>
      <c r="K12" s="44"/>
      <c r="L12" s="44"/>
      <c r="M12" s="44"/>
      <c r="N12" s="44"/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/>
      <c r="U12" s="44"/>
      <c r="V12" s="44"/>
      <c r="W12" s="44"/>
      <c r="X12" s="44"/>
      <c r="Y12" s="45"/>
      <c r="Z12" s="46"/>
      <c r="AA12" s="44"/>
      <c r="AB12" s="44"/>
      <c r="AC12" s="44"/>
      <c r="AD12" s="44"/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6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290"/>
      <c r="K13" s="44"/>
      <c r="L13" s="44"/>
      <c r="M13" s="44"/>
      <c r="N13" s="44"/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/>
      <c r="U13" s="44"/>
      <c r="V13" s="44"/>
      <c r="W13" s="44"/>
      <c r="X13" s="44"/>
      <c r="Y13" s="45"/>
      <c r="Z13" s="46"/>
      <c r="AA13" s="44"/>
      <c r="AB13" s="44"/>
      <c r="AC13" s="44"/>
      <c r="AD13" s="44"/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6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290"/>
      <c r="K14" s="44"/>
      <c r="L14" s="44"/>
      <c r="M14" s="44"/>
      <c r="N14" s="44"/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/>
      <c r="U14" s="44"/>
      <c r="V14" s="44"/>
      <c r="W14" s="44"/>
      <c r="X14" s="44"/>
      <c r="Y14" s="45"/>
      <c r="Z14" s="46"/>
      <c r="AA14" s="44"/>
      <c r="AB14" s="44"/>
      <c r="AC14" s="44"/>
      <c r="AD14" s="44"/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>
        <f t="shared" si="8"/>
        <v>0</v>
      </c>
      <c r="AW14" s="138">
        <f t="shared" si="9"/>
        <v>0</v>
      </c>
      <c r="AX14" s="139">
        <f t="shared" si="10"/>
        <v>0</v>
      </c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>
        <f t="shared" si="14"/>
        <v>0</v>
      </c>
      <c r="CC14" s="138">
        <f t="shared" si="15"/>
        <v>0</v>
      </c>
      <c r="CD14" s="139">
        <f t="shared" si="16"/>
        <v>0</v>
      </c>
      <c r="CE14" s="41"/>
      <c r="CF14" s="46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0"/>
        <v>0</v>
      </c>
      <c r="DA14" s="48"/>
      <c r="DB14" s="46">
        <f t="shared" si="21"/>
        <v>0</v>
      </c>
      <c r="DC14" s="47"/>
      <c r="DD14" s="44">
        <f t="shared" si="22"/>
        <v>0</v>
      </c>
      <c r="DE14" s="47"/>
      <c r="DF14" s="44">
        <f t="shared" si="23"/>
        <v>0</v>
      </c>
      <c r="DG14" s="48"/>
      <c r="DH14" s="174"/>
      <c r="DI14" s="187" t="s">
        <v>4</v>
      </c>
      <c r="DJ14" s="46">
        <f t="shared" si="24"/>
        <v>0</v>
      </c>
      <c r="DK14" s="44">
        <f t="shared" si="25"/>
        <v>0</v>
      </c>
      <c r="DL14" s="45">
        <f t="shared" si="26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290"/>
      <c r="K15" s="44"/>
      <c r="L15" s="44"/>
      <c r="M15" s="44"/>
      <c r="N15" s="44"/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/>
      <c r="U15" s="44"/>
      <c r="V15" s="44"/>
      <c r="W15" s="44"/>
      <c r="X15" s="44"/>
      <c r="Y15" s="45"/>
      <c r="Z15" s="46"/>
      <c r="AA15" s="44"/>
      <c r="AB15" s="44"/>
      <c r="AC15" s="44"/>
      <c r="AD15" s="44"/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6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291"/>
      <c r="K16" s="55"/>
      <c r="L16" s="52"/>
      <c r="M16" s="55"/>
      <c r="N16" s="52"/>
      <c r="O16" s="56"/>
      <c r="P16" s="143">
        <f t="shared" si="2"/>
        <v>0</v>
      </c>
      <c r="Q16" s="144">
        <f t="shared" si="3"/>
        <v>0</v>
      </c>
      <c r="R16" s="145">
        <f t="shared" si="4"/>
        <v>0</v>
      </c>
      <c r="S16" s="39"/>
      <c r="T16" s="51"/>
      <c r="U16" s="55"/>
      <c r="V16" s="52"/>
      <c r="W16" s="55"/>
      <c r="X16" s="52"/>
      <c r="Y16" s="56"/>
      <c r="Z16" s="54"/>
      <c r="AA16" s="55"/>
      <c r="AB16" s="52"/>
      <c r="AC16" s="55"/>
      <c r="AD16" s="52"/>
      <c r="AE16" s="56"/>
      <c r="AF16" s="143">
        <f t="shared" si="5"/>
        <v>0</v>
      </c>
      <c r="AG16" s="144">
        <f t="shared" si="6"/>
        <v>0</v>
      </c>
      <c r="AH16" s="145">
        <f t="shared" si="7"/>
        <v>0</v>
      </c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>
        <f t="shared" si="8"/>
        <v>0</v>
      </c>
      <c r="AW16" s="144">
        <f t="shared" si="9"/>
        <v>0</v>
      </c>
      <c r="AX16" s="145">
        <f t="shared" si="10"/>
        <v>0</v>
      </c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>
        <f t="shared" si="11"/>
        <v>0</v>
      </c>
      <c r="BM16" s="144">
        <f t="shared" si="12"/>
        <v>0</v>
      </c>
      <c r="BN16" s="145">
        <f t="shared" si="13"/>
        <v>0</v>
      </c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>
        <f t="shared" si="14"/>
        <v>0</v>
      </c>
      <c r="CC16" s="144">
        <f t="shared" si="15"/>
        <v>0</v>
      </c>
      <c r="CD16" s="145">
        <f t="shared" si="16"/>
        <v>0</v>
      </c>
      <c r="CE16" s="41"/>
      <c r="CF16" s="54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>
        <f t="shared" si="17"/>
        <v>0</v>
      </c>
      <c r="CS16" s="144">
        <f t="shared" si="18"/>
        <v>0</v>
      </c>
      <c r="CT16" s="145">
        <f t="shared" si="19"/>
        <v>0</v>
      </c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0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290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6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290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6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290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6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290"/>
      <c r="K20" s="47"/>
      <c r="L20" s="44"/>
      <c r="M20" s="47"/>
      <c r="N20" s="44"/>
      <c r="O20" s="48"/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/>
      <c r="U20" s="47"/>
      <c r="V20" s="44"/>
      <c r="W20" s="47"/>
      <c r="X20" s="44"/>
      <c r="Y20" s="48"/>
      <c r="Z20" s="46"/>
      <c r="AA20" s="47"/>
      <c r="AB20" s="44"/>
      <c r="AC20" s="47"/>
      <c r="AD20" s="44"/>
      <c r="AE20" s="48"/>
      <c r="AF20" s="137">
        <f t="shared" ref="AF20:AF63" si="30">+T20+Z20</f>
        <v>0</v>
      </c>
      <c r="AG20" s="138">
        <f t="shared" ref="AG20:AG63" si="31">+V20+AB20</f>
        <v>0</v>
      </c>
      <c r="AH20" s="139">
        <f t="shared" ref="AH20:AH63" si="32">+AF20+AG20</f>
        <v>0</v>
      </c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>
        <f t="shared" ref="AV20:AV63" si="33">+AJ20+AP20</f>
        <v>0</v>
      </c>
      <c r="AW20" s="138">
        <f t="shared" ref="AW20:AW63" si="34">+AL20+AR20</f>
        <v>0</v>
      </c>
      <c r="AX20" s="139">
        <f t="shared" ref="AX20:AX63" si="35">+AV20+AW20</f>
        <v>0</v>
      </c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>
        <f t="shared" ref="BL20:BL63" si="36">+AZ20+BF20</f>
        <v>0</v>
      </c>
      <c r="BM20" s="138">
        <f t="shared" ref="BM20:BM63" si="37">+BB20+BH20</f>
        <v>0</v>
      </c>
      <c r="BN20" s="139">
        <f t="shared" ref="BN20:BN63" si="38">+BL20+BM20</f>
        <v>0</v>
      </c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>
        <f t="shared" ref="CB20:CB63" si="39">+BP20+BV20</f>
        <v>0</v>
      </c>
      <c r="CC20" s="138">
        <f t="shared" ref="CC20:CC63" si="40">+BR20+BX20</f>
        <v>0</v>
      </c>
      <c r="CD20" s="139">
        <f t="shared" ref="CD20:CD63" si="41">+CB20+CC20</f>
        <v>0</v>
      </c>
      <c r="CE20" s="41"/>
      <c r="CF20" s="46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>
        <f t="shared" ref="CR20:CR63" si="42">+CF20+CL20</f>
        <v>0</v>
      </c>
      <c r="CS20" s="138">
        <f t="shared" ref="CS20:CS63" si="43">+CH20+CN20</f>
        <v>0</v>
      </c>
      <c r="CT20" s="139">
        <f t="shared" ref="CT20:CT63" si="44">+CR20+CS20</f>
        <v>0</v>
      </c>
      <c r="CU20" s="41"/>
      <c r="CV20" s="46">
        <f t="shared" ref="CV20:CV60" si="45">+D20+T20+AJ20+AZ20+BP20+CF20</f>
        <v>0</v>
      </c>
      <c r="CW20" s="47" t="e">
        <f t="shared" ref="CW20:CW63" si="46">+CV20/$CV$111</f>
        <v>#DIV/0!</v>
      </c>
      <c r="CX20" s="47">
        <f t="shared" ref="CX20:CX60" si="47">+F20+V20+AL20+BB20+BR20+CH20</f>
        <v>0</v>
      </c>
      <c r="CY20" s="47" t="e">
        <f t="shared" ref="CY20:CY63" si="48">+CX20/$CX$111</f>
        <v>#DIV/0!</v>
      </c>
      <c r="CZ20" s="44">
        <f t="shared" ref="CZ20:CZ63" si="49">+CV20+CX20</f>
        <v>0</v>
      </c>
      <c r="DA20" s="48" t="e">
        <f t="shared" ref="DA20:DA63" si="50">+CZ20/$CZ$111</f>
        <v>#DIV/0!</v>
      </c>
      <c r="DB20" s="46">
        <f t="shared" ref="DB20:DB60" si="51">+J20+Z20+AP20+BF20+BV20+CL20</f>
        <v>0</v>
      </c>
      <c r="DC20" s="47" t="e">
        <f t="shared" ref="DC20:DC63" si="52">+DB20/$DB$111</f>
        <v>#DIV/0!</v>
      </c>
      <c r="DD20" s="44">
        <f t="shared" ref="DD20:DD60" si="53">+L20+AB20+AR20+BH20+BX20+CN20</f>
        <v>0</v>
      </c>
      <c r="DE20" s="47" t="e">
        <f t="shared" ref="DE20:DE63" si="54">+DD20/$DD$111</f>
        <v>#DIV/0!</v>
      </c>
      <c r="DF20" s="44">
        <f t="shared" ref="DF20:DF60" si="55">+DB20+DD20</f>
        <v>0</v>
      </c>
      <c r="DG20" s="48" t="e">
        <f t="shared" ref="DG20:DG63" si="56">+DF20/$DF$111</f>
        <v>#DIV/0!</v>
      </c>
      <c r="DH20" s="174"/>
      <c r="DI20" s="187" t="s">
        <v>19</v>
      </c>
      <c r="DJ20" s="46">
        <f t="shared" ref="DJ20:DJ60" si="57">+CZ20</f>
        <v>0</v>
      </c>
      <c r="DK20" s="44">
        <f t="shared" ref="DK20:DK60" si="58">+DF20</f>
        <v>0</v>
      </c>
      <c r="DL20" s="45">
        <f t="shared" ref="DL20:DL62" si="59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290"/>
      <c r="K21" s="47"/>
      <c r="L21" s="44"/>
      <c r="M21" s="47"/>
      <c r="N21" s="44"/>
      <c r="O21" s="48"/>
      <c r="P21" s="137">
        <f t="shared" si="27"/>
        <v>0</v>
      </c>
      <c r="Q21" s="138">
        <f t="shared" si="28"/>
        <v>0</v>
      </c>
      <c r="R21" s="139">
        <f t="shared" si="29"/>
        <v>0</v>
      </c>
      <c r="S21" s="39"/>
      <c r="T21" s="43"/>
      <c r="U21" s="47"/>
      <c r="V21" s="44"/>
      <c r="W21" s="47"/>
      <c r="X21" s="44"/>
      <c r="Y21" s="48"/>
      <c r="Z21" s="46"/>
      <c r="AA21" s="47"/>
      <c r="AB21" s="44"/>
      <c r="AC21" s="47"/>
      <c r="AD21" s="44"/>
      <c r="AE21" s="48"/>
      <c r="AF21" s="137">
        <f t="shared" si="30"/>
        <v>0</v>
      </c>
      <c r="AG21" s="138">
        <f t="shared" si="31"/>
        <v>0</v>
      </c>
      <c r="AH21" s="139">
        <f t="shared" si="32"/>
        <v>0</v>
      </c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>
        <f t="shared" si="33"/>
        <v>0</v>
      </c>
      <c r="AW21" s="138">
        <f t="shared" si="34"/>
        <v>0</v>
      </c>
      <c r="AX21" s="139">
        <f t="shared" si="35"/>
        <v>0</v>
      </c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>
        <f t="shared" si="36"/>
        <v>0</v>
      </c>
      <c r="BM21" s="138">
        <f t="shared" si="37"/>
        <v>0</v>
      </c>
      <c r="BN21" s="139">
        <f t="shared" si="38"/>
        <v>0</v>
      </c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>
        <f t="shared" si="39"/>
        <v>0</v>
      </c>
      <c r="CC21" s="138">
        <f t="shared" si="40"/>
        <v>0</v>
      </c>
      <c r="CD21" s="139">
        <f t="shared" si="41"/>
        <v>0</v>
      </c>
      <c r="CE21" s="41"/>
      <c r="CF21" s="46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>
        <f t="shared" si="42"/>
        <v>0</v>
      </c>
      <c r="CS21" s="138">
        <f t="shared" si="43"/>
        <v>0</v>
      </c>
      <c r="CT21" s="139">
        <f t="shared" si="44"/>
        <v>0</v>
      </c>
      <c r="CU21" s="41"/>
      <c r="CV21" s="46">
        <f t="shared" si="45"/>
        <v>0</v>
      </c>
      <c r="CW21" s="47" t="e">
        <f t="shared" si="46"/>
        <v>#DIV/0!</v>
      </c>
      <c r="CX21" s="47">
        <f t="shared" si="47"/>
        <v>0</v>
      </c>
      <c r="CY21" s="47" t="e">
        <f t="shared" si="48"/>
        <v>#DIV/0!</v>
      </c>
      <c r="CZ21" s="44">
        <f t="shared" si="49"/>
        <v>0</v>
      </c>
      <c r="DA21" s="48" t="e">
        <f t="shared" si="50"/>
        <v>#DIV/0!</v>
      </c>
      <c r="DB21" s="46">
        <f t="shared" si="51"/>
        <v>0</v>
      </c>
      <c r="DC21" s="47" t="e">
        <f t="shared" si="52"/>
        <v>#DIV/0!</v>
      </c>
      <c r="DD21" s="44">
        <f t="shared" si="53"/>
        <v>0</v>
      </c>
      <c r="DE21" s="47" t="e">
        <f t="shared" si="54"/>
        <v>#DIV/0!</v>
      </c>
      <c r="DF21" s="44">
        <f t="shared" si="55"/>
        <v>0</v>
      </c>
      <c r="DG21" s="48" t="e">
        <f t="shared" si="56"/>
        <v>#DIV/0!</v>
      </c>
      <c r="DH21" s="174"/>
      <c r="DI21" s="187" t="s">
        <v>20</v>
      </c>
      <c r="DJ21" s="46">
        <f t="shared" si="57"/>
        <v>0</v>
      </c>
      <c r="DK21" s="44">
        <f t="shared" si="58"/>
        <v>0</v>
      </c>
      <c r="DL21" s="45">
        <f t="shared" si="59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290"/>
      <c r="K22" s="47"/>
      <c r="L22" s="44"/>
      <c r="M22" s="47"/>
      <c r="N22" s="44"/>
      <c r="O22" s="48"/>
      <c r="P22" s="137">
        <f t="shared" si="27"/>
        <v>0</v>
      </c>
      <c r="Q22" s="138">
        <f t="shared" si="28"/>
        <v>0</v>
      </c>
      <c r="R22" s="139">
        <f t="shared" si="29"/>
        <v>0</v>
      </c>
      <c r="S22" s="39"/>
      <c r="T22" s="43"/>
      <c r="U22" s="47"/>
      <c r="V22" s="44"/>
      <c r="W22" s="47"/>
      <c r="X22" s="44"/>
      <c r="Y22" s="48"/>
      <c r="Z22" s="46"/>
      <c r="AA22" s="47"/>
      <c r="AB22" s="44"/>
      <c r="AC22" s="47"/>
      <c r="AD22" s="44"/>
      <c r="AE22" s="48"/>
      <c r="AF22" s="137">
        <f t="shared" si="30"/>
        <v>0</v>
      </c>
      <c r="AG22" s="138">
        <f t="shared" si="31"/>
        <v>0</v>
      </c>
      <c r="AH22" s="139">
        <f t="shared" si="32"/>
        <v>0</v>
      </c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>
        <f t="shared" si="33"/>
        <v>0</v>
      </c>
      <c r="AW22" s="138">
        <f t="shared" si="34"/>
        <v>0</v>
      </c>
      <c r="AX22" s="139">
        <f t="shared" si="35"/>
        <v>0</v>
      </c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>
        <f t="shared" si="36"/>
        <v>0</v>
      </c>
      <c r="BM22" s="138">
        <f t="shared" si="37"/>
        <v>0</v>
      </c>
      <c r="BN22" s="139">
        <f t="shared" si="38"/>
        <v>0</v>
      </c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>
        <f t="shared" si="39"/>
        <v>0</v>
      </c>
      <c r="CC22" s="138">
        <f t="shared" si="40"/>
        <v>0</v>
      </c>
      <c r="CD22" s="139">
        <f t="shared" si="41"/>
        <v>0</v>
      </c>
      <c r="CE22" s="41"/>
      <c r="CF22" s="46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>
        <f t="shared" si="42"/>
        <v>0</v>
      </c>
      <c r="CS22" s="138">
        <f t="shared" si="43"/>
        <v>0</v>
      </c>
      <c r="CT22" s="139">
        <f t="shared" si="44"/>
        <v>0</v>
      </c>
      <c r="CU22" s="41"/>
      <c r="CV22" s="46">
        <f t="shared" si="45"/>
        <v>0</v>
      </c>
      <c r="CW22" s="47" t="e">
        <f t="shared" si="46"/>
        <v>#DIV/0!</v>
      </c>
      <c r="CX22" s="47">
        <f t="shared" si="47"/>
        <v>0</v>
      </c>
      <c r="CY22" s="47" t="e">
        <f t="shared" si="48"/>
        <v>#DIV/0!</v>
      </c>
      <c r="CZ22" s="44">
        <f t="shared" si="49"/>
        <v>0</v>
      </c>
      <c r="DA22" s="48" t="e">
        <f t="shared" si="50"/>
        <v>#DIV/0!</v>
      </c>
      <c r="DB22" s="46">
        <f t="shared" si="51"/>
        <v>0</v>
      </c>
      <c r="DC22" s="47" t="e">
        <f t="shared" si="52"/>
        <v>#DIV/0!</v>
      </c>
      <c r="DD22" s="44">
        <f t="shared" si="53"/>
        <v>0</v>
      </c>
      <c r="DE22" s="47" t="e">
        <f t="shared" si="54"/>
        <v>#DIV/0!</v>
      </c>
      <c r="DF22" s="44">
        <f t="shared" si="55"/>
        <v>0</v>
      </c>
      <c r="DG22" s="48" t="e">
        <f t="shared" si="56"/>
        <v>#DIV/0!</v>
      </c>
      <c r="DH22" s="174"/>
      <c r="DI22" s="187" t="s">
        <v>21</v>
      </c>
      <c r="DJ22" s="46">
        <f t="shared" si="57"/>
        <v>0</v>
      </c>
      <c r="DK22" s="44">
        <f t="shared" si="58"/>
        <v>0</v>
      </c>
      <c r="DL22" s="45">
        <f t="shared" si="59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290"/>
      <c r="K23" s="47"/>
      <c r="L23" s="44"/>
      <c r="M23" s="47"/>
      <c r="N23" s="44"/>
      <c r="O23" s="48"/>
      <c r="P23" s="137">
        <f t="shared" si="27"/>
        <v>0</v>
      </c>
      <c r="Q23" s="138">
        <f t="shared" si="28"/>
        <v>0</v>
      </c>
      <c r="R23" s="139">
        <f t="shared" si="29"/>
        <v>0</v>
      </c>
      <c r="S23" s="39"/>
      <c r="T23" s="43"/>
      <c r="U23" s="47"/>
      <c r="V23" s="44"/>
      <c r="W23" s="47"/>
      <c r="X23" s="44"/>
      <c r="Y23" s="48"/>
      <c r="Z23" s="46"/>
      <c r="AA23" s="47"/>
      <c r="AB23" s="44"/>
      <c r="AC23" s="47"/>
      <c r="AD23" s="44"/>
      <c r="AE23" s="48"/>
      <c r="AF23" s="137">
        <f t="shared" si="30"/>
        <v>0</v>
      </c>
      <c r="AG23" s="138">
        <f t="shared" si="31"/>
        <v>0</v>
      </c>
      <c r="AH23" s="139">
        <f t="shared" si="32"/>
        <v>0</v>
      </c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>
        <f t="shared" si="33"/>
        <v>0</v>
      </c>
      <c r="AW23" s="138">
        <f t="shared" si="34"/>
        <v>0</v>
      </c>
      <c r="AX23" s="139">
        <f t="shared" si="35"/>
        <v>0</v>
      </c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>
        <f t="shared" si="36"/>
        <v>0</v>
      </c>
      <c r="BM23" s="138">
        <f t="shared" si="37"/>
        <v>0</v>
      </c>
      <c r="BN23" s="139">
        <f t="shared" si="38"/>
        <v>0</v>
      </c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>
        <f t="shared" si="39"/>
        <v>0</v>
      </c>
      <c r="CC23" s="138">
        <f t="shared" si="40"/>
        <v>0</v>
      </c>
      <c r="CD23" s="139">
        <f t="shared" si="41"/>
        <v>0</v>
      </c>
      <c r="CE23" s="41"/>
      <c r="CF23" s="46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>
        <f t="shared" si="42"/>
        <v>0</v>
      </c>
      <c r="CS23" s="138">
        <f t="shared" si="43"/>
        <v>0</v>
      </c>
      <c r="CT23" s="139">
        <f t="shared" si="44"/>
        <v>0</v>
      </c>
      <c r="CU23" s="41"/>
      <c r="CV23" s="46">
        <f t="shared" si="45"/>
        <v>0</v>
      </c>
      <c r="CW23" s="47" t="e">
        <f t="shared" si="46"/>
        <v>#DIV/0!</v>
      </c>
      <c r="CX23" s="47">
        <f t="shared" si="47"/>
        <v>0</v>
      </c>
      <c r="CY23" s="47" t="e">
        <f t="shared" si="48"/>
        <v>#DIV/0!</v>
      </c>
      <c r="CZ23" s="44">
        <f t="shared" si="49"/>
        <v>0</v>
      </c>
      <c r="DA23" s="48" t="e">
        <f t="shared" si="50"/>
        <v>#DIV/0!</v>
      </c>
      <c r="DB23" s="46">
        <f t="shared" si="51"/>
        <v>0</v>
      </c>
      <c r="DC23" s="47" t="e">
        <f t="shared" si="52"/>
        <v>#DIV/0!</v>
      </c>
      <c r="DD23" s="44">
        <f t="shared" si="53"/>
        <v>0</v>
      </c>
      <c r="DE23" s="47" t="e">
        <f t="shared" si="54"/>
        <v>#DIV/0!</v>
      </c>
      <c r="DF23" s="44">
        <f t="shared" si="55"/>
        <v>0</v>
      </c>
      <c r="DG23" s="48" t="e">
        <f t="shared" si="56"/>
        <v>#DIV/0!</v>
      </c>
      <c r="DH23" s="174"/>
      <c r="DI23" s="187" t="s">
        <v>22</v>
      </c>
      <c r="DJ23" s="46">
        <f t="shared" si="57"/>
        <v>0</v>
      </c>
      <c r="DK23" s="44">
        <f t="shared" si="58"/>
        <v>0</v>
      </c>
      <c r="DL23" s="45">
        <f t="shared" si="59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290"/>
      <c r="K24" s="47"/>
      <c r="L24" s="44"/>
      <c r="M24" s="47"/>
      <c r="N24" s="44"/>
      <c r="O24" s="48"/>
      <c r="P24" s="137">
        <f t="shared" si="27"/>
        <v>0</v>
      </c>
      <c r="Q24" s="138">
        <f t="shared" si="28"/>
        <v>0</v>
      </c>
      <c r="R24" s="139">
        <f t="shared" si="29"/>
        <v>0</v>
      </c>
      <c r="S24" s="39"/>
      <c r="T24" s="43"/>
      <c r="U24" s="47"/>
      <c r="V24" s="44"/>
      <c r="W24" s="47"/>
      <c r="X24" s="44"/>
      <c r="Y24" s="48"/>
      <c r="Z24" s="46"/>
      <c r="AA24" s="47"/>
      <c r="AB24" s="44"/>
      <c r="AC24" s="47"/>
      <c r="AD24" s="44"/>
      <c r="AE24" s="48"/>
      <c r="AF24" s="137">
        <f t="shared" si="30"/>
        <v>0</v>
      </c>
      <c r="AG24" s="138">
        <f t="shared" si="31"/>
        <v>0</v>
      </c>
      <c r="AH24" s="139">
        <f t="shared" si="32"/>
        <v>0</v>
      </c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>
        <f t="shared" si="33"/>
        <v>0</v>
      </c>
      <c r="AW24" s="138">
        <f t="shared" si="34"/>
        <v>0</v>
      </c>
      <c r="AX24" s="139">
        <f t="shared" si="35"/>
        <v>0</v>
      </c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>
        <f t="shared" si="36"/>
        <v>0</v>
      </c>
      <c r="BM24" s="138">
        <f t="shared" si="37"/>
        <v>0</v>
      </c>
      <c r="BN24" s="139">
        <f t="shared" si="38"/>
        <v>0</v>
      </c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>
        <f t="shared" si="39"/>
        <v>0</v>
      </c>
      <c r="CC24" s="138">
        <f t="shared" si="40"/>
        <v>0</v>
      </c>
      <c r="CD24" s="139">
        <f t="shared" si="41"/>
        <v>0</v>
      </c>
      <c r="CE24" s="41"/>
      <c r="CF24" s="46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>
        <f t="shared" si="42"/>
        <v>0</v>
      </c>
      <c r="CS24" s="138">
        <f t="shared" si="43"/>
        <v>0</v>
      </c>
      <c r="CT24" s="139">
        <f t="shared" si="44"/>
        <v>0</v>
      </c>
      <c r="CU24" s="41"/>
      <c r="CV24" s="46">
        <f t="shared" si="45"/>
        <v>0</v>
      </c>
      <c r="CW24" s="47" t="e">
        <f t="shared" si="46"/>
        <v>#DIV/0!</v>
      </c>
      <c r="CX24" s="47">
        <f t="shared" si="47"/>
        <v>0</v>
      </c>
      <c r="CY24" s="47" t="e">
        <f t="shared" si="48"/>
        <v>#DIV/0!</v>
      </c>
      <c r="CZ24" s="44">
        <f t="shared" si="49"/>
        <v>0</v>
      </c>
      <c r="DA24" s="48" t="e">
        <f t="shared" si="50"/>
        <v>#DIV/0!</v>
      </c>
      <c r="DB24" s="46">
        <f t="shared" si="51"/>
        <v>0</v>
      </c>
      <c r="DC24" s="47" t="e">
        <f t="shared" si="52"/>
        <v>#DIV/0!</v>
      </c>
      <c r="DD24" s="44">
        <f t="shared" si="53"/>
        <v>0</v>
      </c>
      <c r="DE24" s="47" t="e">
        <f t="shared" si="54"/>
        <v>#DIV/0!</v>
      </c>
      <c r="DF24" s="44">
        <f t="shared" si="55"/>
        <v>0</v>
      </c>
      <c r="DG24" s="48" t="e">
        <f t="shared" si="56"/>
        <v>#DIV/0!</v>
      </c>
      <c r="DH24" s="174"/>
      <c r="DI24" s="187" t="s">
        <v>23</v>
      </c>
      <c r="DJ24" s="46">
        <f t="shared" si="57"/>
        <v>0</v>
      </c>
      <c r="DK24" s="44">
        <f t="shared" si="58"/>
        <v>0</v>
      </c>
      <c r="DL24" s="45">
        <f t="shared" si="59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290"/>
      <c r="K25" s="47"/>
      <c r="L25" s="44"/>
      <c r="M25" s="47"/>
      <c r="N25" s="44"/>
      <c r="O25" s="48"/>
      <c r="P25" s="137">
        <f t="shared" si="27"/>
        <v>0</v>
      </c>
      <c r="Q25" s="138">
        <f t="shared" si="28"/>
        <v>0</v>
      </c>
      <c r="R25" s="139">
        <f t="shared" si="29"/>
        <v>0</v>
      </c>
      <c r="S25" s="39"/>
      <c r="T25" s="43"/>
      <c r="U25" s="47"/>
      <c r="V25" s="44"/>
      <c r="W25" s="47"/>
      <c r="X25" s="44"/>
      <c r="Y25" s="48"/>
      <c r="Z25" s="46"/>
      <c r="AA25" s="47"/>
      <c r="AB25" s="44"/>
      <c r="AC25" s="47"/>
      <c r="AD25" s="44"/>
      <c r="AE25" s="48"/>
      <c r="AF25" s="137">
        <f t="shared" si="30"/>
        <v>0</v>
      </c>
      <c r="AG25" s="138">
        <f t="shared" si="31"/>
        <v>0</v>
      </c>
      <c r="AH25" s="139">
        <f t="shared" si="32"/>
        <v>0</v>
      </c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>
        <f t="shared" si="33"/>
        <v>0</v>
      </c>
      <c r="AW25" s="138">
        <f t="shared" si="34"/>
        <v>0</v>
      </c>
      <c r="AX25" s="139">
        <f t="shared" si="35"/>
        <v>0</v>
      </c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>
        <f t="shared" si="36"/>
        <v>0</v>
      </c>
      <c r="BM25" s="138">
        <f t="shared" si="37"/>
        <v>0</v>
      </c>
      <c r="BN25" s="139">
        <f t="shared" si="38"/>
        <v>0</v>
      </c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>
        <f t="shared" si="39"/>
        <v>0</v>
      </c>
      <c r="CC25" s="138">
        <f t="shared" si="40"/>
        <v>0</v>
      </c>
      <c r="CD25" s="139">
        <f t="shared" si="41"/>
        <v>0</v>
      </c>
      <c r="CE25" s="41"/>
      <c r="CF25" s="46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>
        <f t="shared" si="42"/>
        <v>0</v>
      </c>
      <c r="CS25" s="138">
        <f t="shared" si="43"/>
        <v>0</v>
      </c>
      <c r="CT25" s="139">
        <f t="shared" si="44"/>
        <v>0</v>
      </c>
      <c r="CU25" s="41"/>
      <c r="CV25" s="46">
        <f t="shared" si="45"/>
        <v>0</v>
      </c>
      <c r="CW25" s="47" t="e">
        <f t="shared" si="46"/>
        <v>#DIV/0!</v>
      </c>
      <c r="CX25" s="47">
        <f t="shared" si="47"/>
        <v>0</v>
      </c>
      <c r="CY25" s="47" t="e">
        <f t="shared" si="48"/>
        <v>#DIV/0!</v>
      </c>
      <c r="CZ25" s="44">
        <f t="shared" si="49"/>
        <v>0</v>
      </c>
      <c r="DA25" s="48" t="e">
        <f t="shared" si="50"/>
        <v>#DIV/0!</v>
      </c>
      <c r="DB25" s="46">
        <f t="shared" si="51"/>
        <v>0</v>
      </c>
      <c r="DC25" s="47" t="e">
        <f t="shared" si="52"/>
        <v>#DIV/0!</v>
      </c>
      <c r="DD25" s="44">
        <f t="shared" si="53"/>
        <v>0</v>
      </c>
      <c r="DE25" s="47" t="e">
        <f t="shared" si="54"/>
        <v>#DIV/0!</v>
      </c>
      <c r="DF25" s="44">
        <f t="shared" si="55"/>
        <v>0</v>
      </c>
      <c r="DG25" s="48" t="e">
        <f t="shared" si="56"/>
        <v>#DIV/0!</v>
      </c>
      <c r="DH25" s="174"/>
      <c r="DI25" s="187" t="s">
        <v>24</v>
      </c>
      <c r="DJ25" s="46">
        <f t="shared" si="57"/>
        <v>0</v>
      </c>
      <c r="DK25" s="44">
        <f t="shared" si="58"/>
        <v>0</v>
      </c>
      <c r="DL25" s="45">
        <f t="shared" si="59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290"/>
      <c r="K26" s="47"/>
      <c r="L26" s="44"/>
      <c r="M26" s="47"/>
      <c r="N26" s="44"/>
      <c r="O26" s="48"/>
      <c r="P26" s="137">
        <f t="shared" si="27"/>
        <v>0</v>
      </c>
      <c r="Q26" s="138">
        <f t="shared" si="28"/>
        <v>0</v>
      </c>
      <c r="R26" s="139">
        <f t="shared" si="29"/>
        <v>0</v>
      </c>
      <c r="S26" s="39"/>
      <c r="T26" s="43"/>
      <c r="U26" s="47"/>
      <c r="V26" s="44"/>
      <c r="W26" s="47"/>
      <c r="X26" s="44"/>
      <c r="Y26" s="48"/>
      <c r="Z26" s="46"/>
      <c r="AA26" s="47"/>
      <c r="AB26" s="44"/>
      <c r="AC26" s="47"/>
      <c r="AD26" s="44"/>
      <c r="AE26" s="48"/>
      <c r="AF26" s="137">
        <f t="shared" si="30"/>
        <v>0</v>
      </c>
      <c r="AG26" s="138">
        <f t="shared" si="31"/>
        <v>0</v>
      </c>
      <c r="AH26" s="139">
        <f t="shared" si="32"/>
        <v>0</v>
      </c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>
        <f t="shared" si="33"/>
        <v>0</v>
      </c>
      <c r="AW26" s="138">
        <f t="shared" si="34"/>
        <v>0</v>
      </c>
      <c r="AX26" s="139">
        <f t="shared" si="35"/>
        <v>0</v>
      </c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>
        <f t="shared" si="36"/>
        <v>0</v>
      </c>
      <c r="BM26" s="138">
        <f t="shared" si="37"/>
        <v>0</v>
      </c>
      <c r="BN26" s="139">
        <f t="shared" si="38"/>
        <v>0</v>
      </c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>
        <f t="shared" si="39"/>
        <v>0</v>
      </c>
      <c r="CC26" s="138">
        <f t="shared" si="40"/>
        <v>0</v>
      </c>
      <c r="CD26" s="139">
        <f t="shared" si="41"/>
        <v>0</v>
      </c>
      <c r="CE26" s="41"/>
      <c r="CF26" s="46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>
        <f t="shared" si="42"/>
        <v>0</v>
      </c>
      <c r="CS26" s="138">
        <f t="shared" si="43"/>
        <v>0</v>
      </c>
      <c r="CT26" s="139">
        <f t="shared" si="44"/>
        <v>0</v>
      </c>
      <c r="CU26" s="41"/>
      <c r="CV26" s="46">
        <f t="shared" si="45"/>
        <v>0</v>
      </c>
      <c r="CW26" s="47" t="e">
        <f t="shared" si="46"/>
        <v>#DIV/0!</v>
      </c>
      <c r="CX26" s="47">
        <f t="shared" si="47"/>
        <v>0</v>
      </c>
      <c r="CY26" s="47" t="e">
        <f t="shared" si="48"/>
        <v>#DIV/0!</v>
      </c>
      <c r="CZ26" s="44">
        <f t="shared" si="49"/>
        <v>0</v>
      </c>
      <c r="DA26" s="48" t="e">
        <f t="shared" si="50"/>
        <v>#DIV/0!</v>
      </c>
      <c r="DB26" s="46">
        <f t="shared" si="51"/>
        <v>0</v>
      </c>
      <c r="DC26" s="47" t="e">
        <f t="shared" si="52"/>
        <v>#DIV/0!</v>
      </c>
      <c r="DD26" s="44">
        <f t="shared" si="53"/>
        <v>0</v>
      </c>
      <c r="DE26" s="47" t="e">
        <f t="shared" si="54"/>
        <v>#DIV/0!</v>
      </c>
      <c r="DF26" s="44">
        <f t="shared" si="55"/>
        <v>0</v>
      </c>
      <c r="DG26" s="48" t="e">
        <f t="shared" si="56"/>
        <v>#DIV/0!</v>
      </c>
      <c r="DH26" s="174"/>
      <c r="DI26" s="187" t="s">
        <v>25</v>
      </c>
      <c r="DJ26" s="46">
        <f t="shared" si="57"/>
        <v>0</v>
      </c>
      <c r="DK26" s="44">
        <f t="shared" si="58"/>
        <v>0</v>
      </c>
      <c r="DL26" s="45">
        <f t="shared" si="59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290"/>
      <c r="K27" s="47"/>
      <c r="L27" s="44"/>
      <c r="M27" s="47"/>
      <c r="N27" s="44"/>
      <c r="O27" s="48"/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/>
      <c r="U27" s="47"/>
      <c r="V27" s="44"/>
      <c r="W27" s="47"/>
      <c r="X27" s="44"/>
      <c r="Y27" s="48"/>
      <c r="Z27" s="46"/>
      <c r="AA27" s="47"/>
      <c r="AB27" s="44"/>
      <c r="AC27" s="47"/>
      <c r="AD27" s="44"/>
      <c r="AE27" s="48"/>
      <c r="AF27" s="137">
        <f t="shared" si="30"/>
        <v>0</v>
      </c>
      <c r="AG27" s="138">
        <f t="shared" si="31"/>
        <v>0</v>
      </c>
      <c r="AH27" s="139">
        <f t="shared" si="32"/>
        <v>0</v>
      </c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>
        <f t="shared" si="33"/>
        <v>0</v>
      </c>
      <c r="AW27" s="138">
        <f t="shared" si="34"/>
        <v>0</v>
      </c>
      <c r="AX27" s="139">
        <f t="shared" si="35"/>
        <v>0</v>
      </c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>
        <f t="shared" si="36"/>
        <v>0</v>
      </c>
      <c r="BM27" s="138">
        <f t="shared" si="37"/>
        <v>0</v>
      </c>
      <c r="BN27" s="139">
        <f t="shared" si="38"/>
        <v>0</v>
      </c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>
        <f t="shared" si="39"/>
        <v>0</v>
      </c>
      <c r="CC27" s="138">
        <f t="shared" si="40"/>
        <v>0</v>
      </c>
      <c r="CD27" s="139">
        <f t="shared" si="41"/>
        <v>0</v>
      </c>
      <c r="CE27" s="41"/>
      <c r="CF27" s="46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>
        <f t="shared" si="42"/>
        <v>0</v>
      </c>
      <c r="CS27" s="138">
        <f t="shared" si="43"/>
        <v>0</v>
      </c>
      <c r="CT27" s="139">
        <f t="shared" si="44"/>
        <v>0</v>
      </c>
      <c r="CU27" s="41"/>
      <c r="CV27" s="46">
        <f t="shared" si="45"/>
        <v>0</v>
      </c>
      <c r="CW27" s="47" t="e">
        <f t="shared" si="46"/>
        <v>#DIV/0!</v>
      </c>
      <c r="CX27" s="47">
        <f t="shared" si="47"/>
        <v>0</v>
      </c>
      <c r="CY27" s="47" t="e">
        <f t="shared" si="48"/>
        <v>#DIV/0!</v>
      </c>
      <c r="CZ27" s="44">
        <f t="shared" si="49"/>
        <v>0</v>
      </c>
      <c r="DA27" s="48" t="e">
        <f t="shared" si="50"/>
        <v>#DIV/0!</v>
      </c>
      <c r="DB27" s="46">
        <f t="shared" si="51"/>
        <v>0</v>
      </c>
      <c r="DC27" s="47" t="e">
        <f t="shared" si="52"/>
        <v>#DIV/0!</v>
      </c>
      <c r="DD27" s="44">
        <f t="shared" si="53"/>
        <v>0</v>
      </c>
      <c r="DE27" s="47" t="e">
        <f t="shared" si="54"/>
        <v>#DIV/0!</v>
      </c>
      <c r="DF27" s="44">
        <f t="shared" si="55"/>
        <v>0</v>
      </c>
      <c r="DG27" s="48" t="e">
        <f t="shared" si="56"/>
        <v>#DIV/0!</v>
      </c>
      <c r="DH27" s="174"/>
      <c r="DI27" s="187" t="s">
        <v>26</v>
      </c>
      <c r="DJ27" s="46">
        <f t="shared" si="57"/>
        <v>0</v>
      </c>
      <c r="DK27" s="44">
        <f t="shared" si="58"/>
        <v>0</v>
      </c>
      <c r="DL27" s="45">
        <f t="shared" si="59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290"/>
      <c r="K28" s="47"/>
      <c r="L28" s="44"/>
      <c r="M28" s="47"/>
      <c r="N28" s="44"/>
      <c r="O28" s="48"/>
      <c r="P28" s="137">
        <f t="shared" si="27"/>
        <v>0</v>
      </c>
      <c r="Q28" s="138">
        <f t="shared" si="28"/>
        <v>0</v>
      </c>
      <c r="R28" s="139">
        <f t="shared" si="29"/>
        <v>0</v>
      </c>
      <c r="S28" s="39"/>
      <c r="T28" s="43"/>
      <c r="U28" s="47"/>
      <c r="V28" s="44"/>
      <c r="W28" s="47"/>
      <c r="X28" s="44"/>
      <c r="Y28" s="48"/>
      <c r="Z28" s="46"/>
      <c r="AA28" s="47"/>
      <c r="AB28" s="44"/>
      <c r="AC28" s="47"/>
      <c r="AD28" s="44"/>
      <c r="AE28" s="48"/>
      <c r="AF28" s="137">
        <f t="shared" si="30"/>
        <v>0</v>
      </c>
      <c r="AG28" s="138">
        <f t="shared" si="31"/>
        <v>0</v>
      </c>
      <c r="AH28" s="139">
        <f t="shared" si="32"/>
        <v>0</v>
      </c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>
        <f t="shared" si="33"/>
        <v>0</v>
      </c>
      <c r="AW28" s="138">
        <f t="shared" si="34"/>
        <v>0</v>
      </c>
      <c r="AX28" s="139">
        <f t="shared" si="35"/>
        <v>0</v>
      </c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>
        <f t="shared" si="36"/>
        <v>0</v>
      </c>
      <c r="BM28" s="138">
        <f t="shared" si="37"/>
        <v>0</v>
      </c>
      <c r="BN28" s="139">
        <f t="shared" si="38"/>
        <v>0</v>
      </c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>
        <f t="shared" si="39"/>
        <v>0</v>
      </c>
      <c r="CC28" s="138">
        <f t="shared" si="40"/>
        <v>0</v>
      </c>
      <c r="CD28" s="139">
        <f t="shared" si="41"/>
        <v>0</v>
      </c>
      <c r="CE28" s="41"/>
      <c r="CF28" s="46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>
        <f t="shared" si="42"/>
        <v>0</v>
      </c>
      <c r="CS28" s="138">
        <f t="shared" si="43"/>
        <v>0</v>
      </c>
      <c r="CT28" s="139">
        <f t="shared" si="44"/>
        <v>0</v>
      </c>
      <c r="CU28" s="41"/>
      <c r="CV28" s="46">
        <f t="shared" si="45"/>
        <v>0</v>
      </c>
      <c r="CW28" s="47" t="e">
        <f t="shared" si="46"/>
        <v>#DIV/0!</v>
      </c>
      <c r="CX28" s="47">
        <f t="shared" si="47"/>
        <v>0</v>
      </c>
      <c r="CY28" s="47" t="e">
        <f t="shared" si="48"/>
        <v>#DIV/0!</v>
      </c>
      <c r="CZ28" s="44">
        <f t="shared" si="49"/>
        <v>0</v>
      </c>
      <c r="DA28" s="48" t="e">
        <f t="shared" si="50"/>
        <v>#DIV/0!</v>
      </c>
      <c r="DB28" s="46">
        <f t="shared" si="51"/>
        <v>0</v>
      </c>
      <c r="DC28" s="47" t="e">
        <f t="shared" si="52"/>
        <v>#DIV/0!</v>
      </c>
      <c r="DD28" s="44">
        <f t="shared" si="53"/>
        <v>0</v>
      </c>
      <c r="DE28" s="47" t="e">
        <f t="shared" si="54"/>
        <v>#DIV/0!</v>
      </c>
      <c r="DF28" s="44">
        <f t="shared" si="55"/>
        <v>0</v>
      </c>
      <c r="DG28" s="48" t="e">
        <f t="shared" si="56"/>
        <v>#DIV/0!</v>
      </c>
      <c r="DH28" s="174"/>
      <c r="DI28" s="187" t="s">
        <v>27</v>
      </c>
      <c r="DJ28" s="46">
        <f t="shared" si="57"/>
        <v>0</v>
      </c>
      <c r="DK28" s="44">
        <f t="shared" si="58"/>
        <v>0</v>
      </c>
      <c r="DL28" s="45">
        <f t="shared" si="59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290"/>
      <c r="K29" s="47"/>
      <c r="L29" s="44"/>
      <c r="M29" s="47"/>
      <c r="N29" s="44"/>
      <c r="O29" s="48"/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43"/>
      <c r="U29" s="47"/>
      <c r="V29" s="44"/>
      <c r="W29" s="47"/>
      <c r="X29" s="44"/>
      <c r="Y29" s="48"/>
      <c r="Z29" s="46"/>
      <c r="AA29" s="47"/>
      <c r="AB29" s="44"/>
      <c r="AC29" s="47"/>
      <c r="AD29" s="44"/>
      <c r="AE29" s="48"/>
      <c r="AF29" s="137">
        <f t="shared" si="30"/>
        <v>0</v>
      </c>
      <c r="AG29" s="138">
        <f t="shared" si="31"/>
        <v>0</v>
      </c>
      <c r="AH29" s="139">
        <f t="shared" si="32"/>
        <v>0</v>
      </c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>
        <f t="shared" si="33"/>
        <v>0</v>
      </c>
      <c r="AW29" s="138">
        <f t="shared" si="34"/>
        <v>0</v>
      </c>
      <c r="AX29" s="139">
        <f t="shared" si="35"/>
        <v>0</v>
      </c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>
        <f t="shared" si="36"/>
        <v>0</v>
      </c>
      <c r="BM29" s="138">
        <f t="shared" si="37"/>
        <v>0</v>
      </c>
      <c r="BN29" s="139">
        <f t="shared" si="38"/>
        <v>0</v>
      </c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>
        <f t="shared" si="39"/>
        <v>0</v>
      </c>
      <c r="CC29" s="138">
        <f t="shared" si="40"/>
        <v>0</v>
      </c>
      <c r="CD29" s="139">
        <f t="shared" si="41"/>
        <v>0</v>
      </c>
      <c r="CE29" s="41"/>
      <c r="CF29" s="46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>
        <f t="shared" si="42"/>
        <v>0</v>
      </c>
      <c r="CS29" s="138">
        <f t="shared" si="43"/>
        <v>0</v>
      </c>
      <c r="CT29" s="139">
        <f t="shared" si="44"/>
        <v>0</v>
      </c>
      <c r="CU29" s="41"/>
      <c r="CV29" s="46">
        <f t="shared" si="45"/>
        <v>0</v>
      </c>
      <c r="CW29" s="47" t="e">
        <f t="shared" si="46"/>
        <v>#DIV/0!</v>
      </c>
      <c r="CX29" s="47">
        <f t="shared" si="47"/>
        <v>0</v>
      </c>
      <c r="CY29" s="47" t="e">
        <f t="shared" si="48"/>
        <v>#DIV/0!</v>
      </c>
      <c r="CZ29" s="44">
        <f t="shared" si="49"/>
        <v>0</v>
      </c>
      <c r="DA29" s="48" t="e">
        <f t="shared" si="50"/>
        <v>#DIV/0!</v>
      </c>
      <c r="DB29" s="46">
        <f t="shared" si="51"/>
        <v>0</v>
      </c>
      <c r="DC29" s="47" t="e">
        <f t="shared" si="52"/>
        <v>#DIV/0!</v>
      </c>
      <c r="DD29" s="44">
        <f t="shared" si="53"/>
        <v>0</v>
      </c>
      <c r="DE29" s="47" t="e">
        <f t="shared" si="54"/>
        <v>#DIV/0!</v>
      </c>
      <c r="DF29" s="44">
        <f t="shared" si="55"/>
        <v>0</v>
      </c>
      <c r="DG29" s="48" t="e">
        <f t="shared" si="56"/>
        <v>#DIV/0!</v>
      </c>
      <c r="DH29" s="174"/>
      <c r="DI29" s="187" t="s">
        <v>28</v>
      </c>
      <c r="DJ29" s="46">
        <f t="shared" si="57"/>
        <v>0</v>
      </c>
      <c r="DK29" s="44">
        <f t="shared" si="58"/>
        <v>0</v>
      </c>
      <c r="DL29" s="45">
        <f t="shared" si="59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290"/>
      <c r="K30" s="47"/>
      <c r="L30" s="44"/>
      <c r="M30" s="47"/>
      <c r="N30" s="44"/>
      <c r="O30" s="48"/>
      <c r="P30" s="137">
        <f t="shared" si="27"/>
        <v>0</v>
      </c>
      <c r="Q30" s="138">
        <f t="shared" si="28"/>
        <v>0</v>
      </c>
      <c r="R30" s="139">
        <f t="shared" si="29"/>
        <v>0</v>
      </c>
      <c r="S30" s="39"/>
      <c r="T30" s="43"/>
      <c r="U30" s="47"/>
      <c r="V30" s="44"/>
      <c r="W30" s="47"/>
      <c r="X30" s="44"/>
      <c r="Y30" s="48"/>
      <c r="Z30" s="46"/>
      <c r="AA30" s="47"/>
      <c r="AB30" s="44"/>
      <c r="AC30" s="47"/>
      <c r="AD30" s="44"/>
      <c r="AE30" s="48"/>
      <c r="AF30" s="137">
        <f t="shared" si="30"/>
        <v>0</v>
      </c>
      <c r="AG30" s="138">
        <f t="shared" si="31"/>
        <v>0</v>
      </c>
      <c r="AH30" s="139">
        <f t="shared" si="32"/>
        <v>0</v>
      </c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>
        <f t="shared" si="33"/>
        <v>0</v>
      </c>
      <c r="AW30" s="138">
        <f t="shared" si="34"/>
        <v>0</v>
      </c>
      <c r="AX30" s="139">
        <f t="shared" si="35"/>
        <v>0</v>
      </c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>
        <f t="shared" si="36"/>
        <v>0</v>
      </c>
      <c r="BM30" s="138">
        <f t="shared" si="37"/>
        <v>0</v>
      </c>
      <c r="BN30" s="139">
        <f t="shared" si="38"/>
        <v>0</v>
      </c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>
        <f t="shared" si="39"/>
        <v>0</v>
      </c>
      <c r="CC30" s="138">
        <f t="shared" si="40"/>
        <v>0</v>
      </c>
      <c r="CD30" s="139">
        <f t="shared" si="41"/>
        <v>0</v>
      </c>
      <c r="CE30" s="41"/>
      <c r="CF30" s="46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>
        <f t="shared" si="42"/>
        <v>0</v>
      </c>
      <c r="CS30" s="138">
        <f t="shared" si="43"/>
        <v>0</v>
      </c>
      <c r="CT30" s="139">
        <f t="shared" si="44"/>
        <v>0</v>
      </c>
      <c r="CU30" s="41"/>
      <c r="CV30" s="46">
        <f t="shared" si="45"/>
        <v>0</v>
      </c>
      <c r="CW30" s="47" t="e">
        <f t="shared" si="46"/>
        <v>#DIV/0!</v>
      </c>
      <c r="CX30" s="47">
        <f t="shared" si="47"/>
        <v>0</v>
      </c>
      <c r="CY30" s="47" t="e">
        <f t="shared" si="48"/>
        <v>#DIV/0!</v>
      </c>
      <c r="CZ30" s="44">
        <f t="shared" si="49"/>
        <v>0</v>
      </c>
      <c r="DA30" s="48" t="e">
        <f t="shared" si="50"/>
        <v>#DIV/0!</v>
      </c>
      <c r="DB30" s="46">
        <f t="shared" si="51"/>
        <v>0</v>
      </c>
      <c r="DC30" s="47" t="e">
        <f t="shared" si="52"/>
        <v>#DIV/0!</v>
      </c>
      <c r="DD30" s="44">
        <f t="shared" si="53"/>
        <v>0</v>
      </c>
      <c r="DE30" s="47" t="e">
        <f t="shared" si="54"/>
        <v>#DIV/0!</v>
      </c>
      <c r="DF30" s="44">
        <f t="shared" si="55"/>
        <v>0</v>
      </c>
      <c r="DG30" s="48" t="e">
        <f t="shared" si="56"/>
        <v>#DIV/0!</v>
      </c>
      <c r="DH30" s="174"/>
      <c r="DI30" s="187" t="s">
        <v>29</v>
      </c>
      <c r="DJ30" s="46">
        <f t="shared" si="57"/>
        <v>0</v>
      </c>
      <c r="DK30" s="44">
        <f t="shared" si="58"/>
        <v>0</v>
      </c>
      <c r="DL30" s="45">
        <f t="shared" si="59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290"/>
      <c r="K31" s="47"/>
      <c r="L31" s="44"/>
      <c r="M31" s="47"/>
      <c r="N31" s="44"/>
      <c r="O31" s="48"/>
      <c r="P31" s="137">
        <f t="shared" si="27"/>
        <v>0</v>
      </c>
      <c r="Q31" s="138">
        <f t="shared" si="28"/>
        <v>0</v>
      </c>
      <c r="R31" s="139">
        <f t="shared" si="29"/>
        <v>0</v>
      </c>
      <c r="S31" s="39"/>
      <c r="T31" s="43"/>
      <c r="U31" s="47"/>
      <c r="V31" s="44"/>
      <c r="W31" s="47"/>
      <c r="X31" s="44"/>
      <c r="Y31" s="48"/>
      <c r="Z31" s="46"/>
      <c r="AA31" s="47"/>
      <c r="AB31" s="44"/>
      <c r="AC31" s="47"/>
      <c r="AD31" s="44"/>
      <c r="AE31" s="48"/>
      <c r="AF31" s="137">
        <f t="shared" si="30"/>
        <v>0</v>
      </c>
      <c r="AG31" s="138">
        <f t="shared" si="31"/>
        <v>0</v>
      </c>
      <c r="AH31" s="139">
        <f t="shared" si="32"/>
        <v>0</v>
      </c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>
        <f t="shared" si="33"/>
        <v>0</v>
      </c>
      <c r="AW31" s="138">
        <f t="shared" si="34"/>
        <v>0</v>
      </c>
      <c r="AX31" s="139">
        <f t="shared" si="35"/>
        <v>0</v>
      </c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>
        <f t="shared" si="36"/>
        <v>0</v>
      </c>
      <c r="BM31" s="138">
        <f t="shared" si="37"/>
        <v>0</v>
      </c>
      <c r="BN31" s="139">
        <f t="shared" si="38"/>
        <v>0</v>
      </c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>
        <f t="shared" si="39"/>
        <v>0</v>
      </c>
      <c r="CC31" s="138">
        <f t="shared" si="40"/>
        <v>0</v>
      </c>
      <c r="CD31" s="139">
        <f t="shared" si="41"/>
        <v>0</v>
      </c>
      <c r="CE31" s="41"/>
      <c r="CF31" s="46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>
        <f t="shared" si="42"/>
        <v>0</v>
      </c>
      <c r="CS31" s="138">
        <f t="shared" si="43"/>
        <v>0</v>
      </c>
      <c r="CT31" s="139">
        <f t="shared" si="44"/>
        <v>0</v>
      </c>
      <c r="CU31" s="41"/>
      <c r="CV31" s="46">
        <f t="shared" si="45"/>
        <v>0</v>
      </c>
      <c r="CW31" s="47" t="e">
        <f t="shared" si="46"/>
        <v>#DIV/0!</v>
      </c>
      <c r="CX31" s="47">
        <f t="shared" si="47"/>
        <v>0</v>
      </c>
      <c r="CY31" s="47" t="e">
        <f t="shared" si="48"/>
        <v>#DIV/0!</v>
      </c>
      <c r="CZ31" s="44">
        <f t="shared" si="49"/>
        <v>0</v>
      </c>
      <c r="DA31" s="48" t="e">
        <f t="shared" si="50"/>
        <v>#DIV/0!</v>
      </c>
      <c r="DB31" s="46">
        <f t="shared" si="51"/>
        <v>0</v>
      </c>
      <c r="DC31" s="47" t="e">
        <f t="shared" si="52"/>
        <v>#DIV/0!</v>
      </c>
      <c r="DD31" s="44">
        <f t="shared" si="53"/>
        <v>0</v>
      </c>
      <c r="DE31" s="47" t="e">
        <f t="shared" si="54"/>
        <v>#DIV/0!</v>
      </c>
      <c r="DF31" s="44">
        <f t="shared" si="55"/>
        <v>0</v>
      </c>
      <c r="DG31" s="48" t="e">
        <f t="shared" si="56"/>
        <v>#DIV/0!</v>
      </c>
      <c r="DH31" s="174"/>
      <c r="DI31" s="187" t="s">
        <v>59</v>
      </c>
      <c r="DJ31" s="46">
        <f t="shared" si="57"/>
        <v>0</v>
      </c>
      <c r="DK31" s="44">
        <f t="shared" si="58"/>
        <v>0</v>
      </c>
      <c r="DL31" s="45">
        <f t="shared" si="59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290"/>
      <c r="K32" s="47"/>
      <c r="L32" s="44"/>
      <c r="M32" s="47"/>
      <c r="N32" s="44"/>
      <c r="O32" s="48"/>
      <c r="P32" s="137">
        <f t="shared" si="27"/>
        <v>0</v>
      </c>
      <c r="Q32" s="138">
        <f t="shared" si="28"/>
        <v>0</v>
      </c>
      <c r="R32" s="139">
        <f t="shared" si="29"/>
        <v>0</v>
      </c>
      <c r="S32" s="39"/>
      <c r="T32" s="43"/>
      <c r="U32" s="47"/>
      <c r="V32" s="44"/>
      <c r="W32" s="47"/>
      <c r="X32" s="44"/>
      <c r="Y32" s="48"/>
      <c r="Z32" s="46"/>
      <c r="AA32" s="47"/>
      <c r="AB32" s="44"/>
      <c r="AC32" s="47"/>
      <c r="AD32" s="44"/>
      <c r="AE32" s="48"/>
      <c r="AF32" s="137">
        <f t="shared" si="30"/>
        <v>0</v>
      </c>
      <c r="AG32" s="138">
        <f t="shared" si="31"/>
        <v>0</v>
      </c>
      <c r="AH32" s="139">
        <f t="shared" si="32"/>
        <v>0</v>
      </c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>
        <f t="shared" si="33"/>
        <v>0</v>
      </c>
      <c r="AW32" s="138">
        <f t="shared" si="34"/>
        <v>0</v>
      </c>
      <c r="AX32" s="139">
        <f t="shared" si="35"/>
        <v>0</v>
      </c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>
        <f t="shared" si="36"/>
        <v>0</v>
      </c>
      <c r="BM32" s="138">
        <f t="shared" si="37"/>
        <v>0</v>
      </c>
      <c r="BN32" s="139">
        <f t="shared" si="38"/>
        <v>0</v>
      </c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>
        <f t="shared" si="39"/>
        <v>0</v>
      </c>
      <c r="CC32" s="138">
        <f t="shared" si="40"/>
        <v>0</v>
      </c>
      <c r="CD32" s="139">
        <f t="shared" si="41"/>
        <v>0</v>
      </c>
      <c r="CE32" s="41"/>
      <c r="CF32" s="46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>
        <f t="shared" si="42"/>
        <v>0</v>
      </c>
      <c r="CS32" s="138">
        <f t="shared" si="43"/>
        <v>0</v>
      </c>
      <c r="CT32" s="139">
        <f t="shared" si="44"/>
        <v>0</v>
      </c>
      <c r="CU32" s="41"/>
      <c r="CV32" s="46">
        <f t="shared" si="45"/>
        <v>0</v>
      </c>
      <c r="CW32" s="47" t="e">
        <f t="shared" si="46"/>
        <v>#DIV/0!</v>
      </c>
      <c r="CX32" s="47">
        <f t="shared" si="47"/>
        <v>0</v>
      </c>
      <c r="CY32" s="47" t="e">
        <f t="shared" si="48"/>
        <v>#DIV/0!</v>
      </c>
      <c r="CZ32" s="44">
        <f t="shared" si="49"/>
        <v>0</v>
      </c>
      <c r="DA32" s="48" t="e">
        <f t="shared" si="50"/>
        <v>#DIV/0!</v>
      </c>
      <c r="DB32" s="46">
        <f t="shared" si="51"/>
        <v>0</v>
      </c>
      <c r="DC32" s="47" t="e">
        <f t="shared" si="52"/>
        <v>#DIV/0!</v>
      </c>
      <c r="DD32" s="44">
        <f t="shared" si="53"/>
        <v>0</v>
      </c>
      <c r="DE32" s="47" t="e">
        <f t="shared" si="54"/>
        <v>#DIV/0!</v>
      </c>
      <c r="DF32" s="44">
        <f t="shared" si="55"/>
        <v>0</v>
      </c>
      <c r="DG32" s="48" t="e">
        <f t="shared" si="56"/>
        <v>#DIV/0!</v>
      </c>
      <c r="DH32" s="174"/>
      <c r="DI32" s="187" t="s">
        <v>30</v>
      </c>
      <c r="DJ32" s="46">
        <f t="shared" si="57"/>
        <v>0</v>
      </c>
      <c r="DK32" s="44">
        <f t="shared" si="58"/>
        <v>0</v>
      </c>
      <c r="DL32" s="45">
        <f t="shared" si="59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290"/>
      <c r="K33" s="47"/>
      <c r="L33" s="44"/>
      <c r="M33" s="47"/>
      <c r="N33" s="44"/>
      <c r="O33" s="48"/>
      <c r="P33" s="137">
        <f t="shared" si="27"/>
        <v>0</v>
      </c>
      <c r="Q33" s="138">
        <f t="shared" si="28"/>
        <v>0</v>
      </c>
      <c r="R33" s="139">
        <f t="shared" si="29"/>
        <v>0</v>
      </c>
      <c r="S33" s="39"/>
      <c r="T33" s="43"/>
      <c r="U33" s="47"/>
      <c r="V33" s="44"/>
      <c r="W33" s="47"/>
      <c r="X33" s="44"/>
      <c r="Y33" s="48"/>
      <c r="Z33" s="46"/>
      <c r="AA33" s="47"/>
      <c r="AB33" s="44"/>
      <c r="AC33" s="47"/>
      <c r="AD33" s="44"/>
      <c r="AE33" s="48"/>
      <c r="AF33" s="137">
        <f t="shared" si="30"/>
        <v>0</v>
      </c>
      <c r="AG33" s="138">
        <f t="shared" si="31"/>
        <v>0</v>
      </c>
      <c r="AH33" s="139">
        <f t="shared" si="32"/>
        <v>0</v>
      </c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>
        <f t="shared" si="33"/>
        <v>0</v>
      </c>
      <c r="AW33" s="138">
        <f t="shared" si="34"/>
        <v>0</v>
      </c>
      <c r="AX33" s="139">
        <f t="shared" si="35"/>
        <v>0</v>
      </c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>
        <f t="shared" si="36"/>
        <v>0</v>
      </c>
      <c r="BM33" s="138">
        <f t="shared" si="37"/>
        <v>0</v>
      </c>
      <c r="BN33" s="139">
        <f t="shared" si="38"/>
        <v>0</v>
      </c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>
        <f t="shared" si="39"/>
        <v>0</v>
      </c>
      <c r="CC33" s="138">
        <f t="shared" si="40"/>
        <v>0</v>
      </c>
      <c r="CD33" s="139">
        <f t="shared" si="41"/>
        <v>0</v>
      </c>
      <c r="CE33" s="41"/>
      <c r="CF33" s="46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>
        <f t="shared" si="42"/>
        <v>0</v>
      </c>
      <c r="CS33" s="138">
        <f t="shared" si="43"/>
        <v>0</v>
      </c>
      <c r="CT33" s="139">
        <f t="shared" si="44"/>
        <v>0</v>
      </c>
      <c r="CU33" s="41"/>
      <c r="CV33" s="46">
        <f t="shared" si="45"/>
        <v>0</v>
      </c>
      <c r="CW33" s="47" t="e">
        <f t="shared" si="46"/>
        <v>#DIV/0!</v>
      </c>
      <c r="CX33" s="47">
        <f t="shared" si="47"/>
        <v>0</v>
      </c>
      <c r="CY33" s="47" t="e">
        <f t="shared" si="48"/>
        <v>#DIV/0!</v>
      </c>
      <c r="CZ33" s="44">
        <f t="shared" si="49"/>
        <v>0</v>
      </c>
      <c r="DA33" s="48" t="e">
        <f t="shared" si="50"/>
        <v>#DIV/0!</v>
      </c>
      <c r="DB33" s="46">
        <f t="shared" si="51"/>
        <v>0</v>
      </c>
      <c r="DC33" s="47" t="e">
        <f t="shared" si="52"/>
        <v>#DIV/0!</v>
      </c>
      <c r="DD33" s="44">
        <f t="shared" si="53"/>
        <v>0</v>
      </c>
      <c r="DE33" s="47" t="e">
        <f t="shared" si="54"/>
        <v>#DIV/0!</v>
      </c>
      <c r="DF33" s="44">
        <f t="shared" si="55"/>
        <v>0</v>
      </c>
      <c r="DG33" s="48" t="e">
        <f t="shared" si="56"/>
        <v>#DIV/0!</v>
      </c>
      <c r="DH33" s="174"/>
      <c r="DI33" s="187" t="s">
        <v>31</v>
      </c>
      <c r="DJ33" s="46">
        <f t="shared" si="57"/>
        <v>0</v>
      </c>
      <c r="DK33" s="44">
        <f t="shared" si="58"/>
        <v>0</v>
      </c>
      <c r="DL33" s="45">
        <f t="shared" si="59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290"/>
      <c r="K34" s="47"/>
      <c r="L34" s="44"/>
      <c r="M34" s="47"/>
      <c r="N34" s="44"/>
      <c r="O34" s="48"/>
      <c r="P34" s="137">
        <f t="shared" si="27"/>
        <v>0</v>
      </c>
      <c r="Q34" s="138">
        <f t="shared" si="28"/>
        <v>0</v>
      </c>
      <c r="R34" s="139">
        <f t="shared" si="29"/>
        <v>0</v>
      </c>
      <c r="S34" s="39"/>
      <c r="T34" s="43"/>
      <c r="U34" s="47"/>
      <c r="V34" s="44"/>
      <c r="W34" s="47"/>
      <c r="X34" s="44"/>
      <c r="Y34" s="48"/>
      <c r="Z34" s="46"/>
      <c r="AA34" s="47"/>
      <c r="AB34" s="44"/>
      <c r="AC34" s="47"/>
      <c r="AD34" s="44"/>
      <c r="AE34" s="48"/>
      <c r="AF34" s="137">
        <f t="shared" si="30"/>
        <v>0</v>
      </c>
      <c r="AG34" s="138">
        <f t="shared" si="31"/>
        <v>0</v>
      </c>
      <c r="AH34" s="139">
        <f t="shared" si="32"/>
        <v>0</v>
      </c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>
        <f t="shared" si="33"/>
        <v>0</v>
      </c>
      <c r="AW34" s="138">
        <f t="shared" si="34"/>
        <v>0</v>
      </c>
      <c r="AX34" s="139">
        <f t="shared" si="35"/>
        <v>0</v>
      </c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>
        <f t="shared" si="36"/>
        <v>0</v>
      </c>
      <c r="BM34" s="138">
        <f t="shared" si="37"/>
        <v>0</v>
      </c>
      <c r="BN34" s="139">
        <f t="shared" si="38"/>
        <v>0</v>
      </c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>
        <f t="shared" si="39"/>
        <v>0</v>
      </c>
      <c r="CC34" s="138">
        <f t="shared" si="40"/>
        <v>0</v>
      </c>
      <c r="CD34" s="139">
        <f t="shared" si="41"/>
        <v>0</v>
      </c>
      <c r="CE34" s="41"/>
      <c r="CF34" s="46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>
        <f t="shared" si="42"/>
        <v>0</v>
      </c>
      <c r="CS34" s="138">
        <f t="shared" si="43"/>
        <v>0</v>
      </c>
      <c r="CT34" s="139">
        <f t="shared" si="44"/>
        <v>0</v>
      </c>
      <c r="CU34" s="41"/>
      <c r="CV34" s="46">
        <f t="shared" si="45"/>
        <v>0</v>
      </c>
      <c r="CW34" s="47" t="e">
        <f t="shared" si="46"/>
        <v>#DIV/0!</v>
      </c>
      <c r="CX34" s="47">
        <f t="shared" si="47"/>
        <v>0</v>
      </c>
      <c r="CY34" s="47" t="e">
        <f t="shared" si="48"/>
        <v>#DIV/0!</v>
      </c>
      <c r="CZ34" s="44">
        <f t="shared" si="49"/>
        <v>0</v>
      </c>
      <c r="DA34" s="48" t="e">
        <f t="shared" si="50"/>
        <v>#DIV/0!</v>
      </c>
      <c r="DB34" s="46">
        <f t="shared" si="51"/>
        <v>0</v>
      </c>
      <c r="DC34" s="47" t="e">
        <f t="shared" si="52"/>
        <v>#DIV/0!</v>
      </c>
      <c r="DD34" s="44">
        <f t="shared" si="53"/>
        <v>0</v>
      </c>
      <c r="DE34" s="47" t="e">
        <f t="shared" si="54"/>
        <v>#DIV/0!</v>
      </c>
      <c r="DF34" s="44">
        <f t="shared" si="55"/>
        <v>0</v>
      </c>
      <c r="DG34" s="48" t="e">
        <f t="shared" si="56"/>
        <v>#DIV/0!</v>
      </c>
      <c r="DH34" s="174"/>
      <c r="DI34" s="187" t="s">
        <v>32</v>
      </c>
      <c r="DJ34" s="46">
        <f t="shared" si="57"/>
        <v>0</v>
      </c>
      <c r="DK34" s="44">
        <f t="shared" si="58"/>
        <v>0</v>
      </c>
      <c r="DL34" s="45">
        <f t="shared" si="59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290"/>
      <c r="K35" s="47"/>
      <c r="L35" s="44"/>
      <c r="M35" s="47"/>
      <c r="N35" s="44"/>
      <c r="O35" s="48"/>
      <c r="P35" s="137">
        <f t="shared" si="27"/>
        <v>0</v>
      </c>
      <c r="Q35" s="138">
        <f t="shared" si="28"/>
        <v>0</v>
      </c>
      <c r="R35" s="139">
        <f t="shared" si="29"/>
        <v>0</v>
      </c>
      <c r="S35" s="39"/>
      <c r="T35" s="43"/>
      <c r="U35" s="47"/>
      <c r="V35" s="44"/>
      <c r="W35" s="47"/>
      <c r="X35" s="44"/>
      <c r="Y35" s="48"/>
      <c r="Z35" s="46"/>
      <c r="AA35" s="47"/>
      <c r="AB35" s="44"/>
      <c r="AC35" s="47"/>
      <c r="AD35" s="44"/>
      <c r="AE35" s="48"/>
      <c r="AF35" s="137">
        <f t="shared" si="30"/>
        <v>0</v>
      </c>
      <c r="AG35" s="138">
        <f t="shared" si="31"/>
        <v>0</v>
      </c>
      <c r="AH35" s="139">
        <f t="shared" si="32"/>
        <v>0</v>
      </c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>
        <f t="shared" si="33"/>
        <v>0</v>
      </c>
      <c r="AW35" s="138">
        <f t="shared" si="34"/>
        <v>0</v>
      </c>
      <c r="AX35" s="139">
        <f t="shared" si="35"/>
        <v>0</v>
      </c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>
        <f t="shared" si="36"/>
        <v>0</v>
      </c>
      <c r="BM35" s="138">
        <f t="shared" si="37"/>
        <v>0</v>
      </c>
      <c r="BN35" s="139">
        <f t="shared" si="38"/>
        <v>0</v>
      </c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>
        <f t="shared" si="39"/>
        <v>0</v>
      </c>
      <c r="CC35" s="138">
        <f t="shared" si="40"/>
        <v>0</v>
      </c>
      <c r="CD35" s="139">
        <f t="shared" si="41"/>
        <v>0</v>
      </c>
      <c r="CE35" s="41"/>
      <c r="CF35" s="46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>
        <f t="shared" si="42"/>
        <v>0</v>
      </c>
      <c r="CS35" s="138">
        <f t="shared" si="43"/>
        <v>0</v>
      </c>
      <c r="CT35" s="139">
        <f t="shared" si="44"/>
        <v>0</v>
      </c>
      <c r="CU35" s="41"/>
      <c r="CV35" s="46">
        <f t="shared" si="45"/>
        <v>0</v>
      </c>
      <c r="CW35" s="47" t="e">
        <f t="shared" si="46"/>
        <v>#DIV/0!</v>
      </c>
      <c r="CX35" s="47">
        <f t="shared" si="47"/>
        <v>0</v>
      </c>
      <c r="CY35" s="47" t="e">
        <f t="shared" si="48"/>
        <v>#DIV/0!</v>
      </c>
      <c r="CZ35" s="44">
        <f t="shared" si="49"/>
        <v>0</v>
      </c>
      <c r="DA35" s="48" t="e">
        <f t="shared" si="50"/>
        <v>#DIV/0!</v>
      </c>
      <c r="DB35" s="46">
        <f t="shared" si="51"/>
        <v>0</v>
      </c>
      <c r="DC35" s="47" t="e">
        <f t="shared" si="52"/>
        <v>#DIV/0!</v>
      </c>
      <c r="DD35" s="44">
        <f t="shared" si="53"/>
        <v>0</v>
      </c>
      <c r="DE35" s="47" t="e">
        <f t="shared" si="54"/>
        <v>#DIV/0!</v>
      </c>
      <c r="DF35" s="44">
        <f t="shared" si="55"/>
        <v>0</v>
      </c>
      <c r="DG35" s="48" t="e">
        <f t="shared" si="56"/>
        <v>#DIV/0!</v>
      </c>
      <c r="DH35" s="174"/>
      <c r="DI35" s="187" t="s">
        <v>33</v>
      </c>
      <c r="DJ35" s="46">
        <f t="shared" si="57"/>
        <v>0</v>
      </c>
      <c r="DK35" s="44">
        <f t="shared" si="58"/>
        <v>0</v>
      </c>
      <c r="DL35" s="45">
        <f t="shared" si="59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290"/>
      <c r="K36" s="47"/>
      <c r="L36" s="44"/>
      <c r="M36" s="47"/>
      <c r="N36" s="44"/>
      <c r="O36" s="48"/>
      <c r="P36" s="137">
        <f t="shared" si="27"/>
        <v>0</v>
      </c>
      <c r="Q36" s="138">
        <f t="shared" si="28"/>
        <v>0</v>
      </c>
      <c r="R36" s="139">
        <f t="shared" si="29"/>
        <v>0</v>
      </c>
      <c r="S36" s="39"/>
      <c r="T36" s="43"/>
      <c r="U36" s="47"/>
      <c r="V36" s="44"/>
      <c r="W36" s="47"/>
      <c r="X36" s="44"/>
      <c r="Y36" s="48"/>
      <c r="Z36" s="46"/>
      <c r="AA36" s="47"/>
      <c r="AB36" s="44"/>
      <c r="AC36" s="47"/>
      <c r="AD36" s="44"/>
      <c r="AE36" s="48"/>
      <c r="AF36" s="137">
        <f t="shared" si="30"/>
        <v>0</v>
      </c>
      <c r="AG36" s="138">
        <f t="shared" si="31"/>
        <v>0</v>
      </c>
      <c r="AH36" s="139">
        <f t="shared" si="32"/>
        <v>0</v>
      </c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>
        <f t="shared" si="33"/>
        <v>0</v>
      </c>
      <c r="AW36" s="138">
        <f t="shared" si="34"/>
        <v>0</v>
      </c>
      <c r="AX36" s="139">
        <f t="shared" si="35"/>
        <v>0</v>
      </c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>
        <f t="shared" si="36"/>
        <v>0</v>
      </c>
      <c r="BM36" s="138">
        <f t="shared" si="37"/>
        <v>0</v>
      </c>
      <c r="BN36" s="139">
        <f t="shared" si="38"/>
        <v>0</v>
      </c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>
        <f t="shared" si="39"/>
        <v>0</v>
      </c>
      <c r="CC36" s="138">
        <f t="shared" si="40"/>
        <v>0</v>
      </c>
      <c r="CD36" s="139">
        <f t="shared" si="41"/>
        <v>0</v>
      </c>
      <c r="CE36" s="41"/>
      <c r="CF36" s="46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>
        <f t="shared" si="42"/>
        <v>0</v>
      </c>
      <c r="CS36" s="138">
        <f t="shared" si="43"/>
        <v>0</v>
      </c>
      <c r="CT36" s="139">
        <f t="shared" si="44"/>
        <v>0</v>
      </c>
      <c r="CU36" s="41"/>
      <c r="CV36" s="46">
        <f t="shared" si="45"/>
        <v>0</v>
      </c>
      <c r="CW36" s="47" t="e">
        <f t="shared" si="46"/>
        <v>#DIV/0!</v>
      </c>
      <c r="CX36" s="47">
        <f t="shared" si="47"/>
        <v>0</v>
      </c>
      <c r="CY36" s="47" t="e">
        <f t="shared" si="48"/>
        <v>#DIV/0!</v>
      </c>
      <c r="CZ36" s="44">
        <f t="shared" si="49"/>
        <v>0</v>
      </c>
      <c r="DA36" s="48" t="e">
        <f t="shared" si="50"/>
        <v>#DIV/0!</v>
      </c>
      <c r="DB36" s="46">
        <f t="shared" si="51"/>
        <v>0</v>
      </c>
      <c r="DC36" s="47" t="e">
        <f t="shared" si="52"/>
        <v>#DIV/0!</v>
      </c>
      <c r="DD36" s="44">
        <f t="shared" si="53"/>
        <v>0</v>
      </c>
      <c r="DE36" s="47" t="e">
        <f t="shared" si="54"/>
        <v>#DIV/0!</v>
      </c>
      <c r="DF36" s="44">
        <f t="shared" si="55"/>
        <v>0</v>
      </c>
      <c r="DG36" s="48" t="e">
        <f t="shared" si="56"/>
        <v>#DIV/0!</v>
      </c>
      <c r="DH36" s="174"/>
      <c r="DI36" s="187" t="s">
        <v>34</v>
      </c>
      <c r="DJ36" s="46">
        <f t="shared" si="57"/>
        <v>0</v>
      </c>
      <c r="DK36" s="44">
        <f t="shared" si="58"/>
        <v>0</v>
      </c>
      <c r="DL36" s="45">
        <f t="shared" si="59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290"/>
      <c r="K37" s="47"/>
      <c r="L37" s="44"/>
      <c r="M37" s="47"/>
      <c r="N37" s="44"/>
      <c r="O37" s="48"/>
      <c r="P37" s="137">
        <f t="shared" si="27"/>
        <v>0</v>
      </c>
      <c r="Q37" s="138">
        <f t="shared" si="28"/>
        <v>0</v>
      </c>
      <c r="R37" s="139">
        <f t="shared" si="29"/>
        <v>0</v>
      </c>
      <c r="S37" s="39"/>
      <c r="T37" s="43"/>
      <c r="U37" s="47"/>
      <c r="V37" s="44"/>
      <c r="W37" s="47"/>
      <c r="X37" s="44"/>
      <c r="Y37" s="48"/>
      <c r="Z37" s="46"/>
      <c r="AA37" s="47"/>
      <c r="AB37" s="44"/>
      <c r="AC37" s="47"/>
      <c r="AD37" s="44"/>
      <c r="AE37" s="48"/>
      <c r="AF37" s="137">
        <f t="shared" si="30"/>
        <v>0</v>
      </c>
      <c r="AG37" s="138">
        <f t="shared" si="31"/>
        <v>0</v>
      </c>
      <c r="AH37" s="139">
        <f t="shared" si="32"/>
        <v>0</v>
      </c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>
        <f t="shared" si="33"/>
        <v>0</v>
      </c>
      <c r="AW37" s="138">
        <f t="shared" si="34"/>
        <v>0</v>
      </c>
      <c r="AX37" s="139">
        <f t="shared" si="35"/>
        <v>0</v>
      </c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>
        <f t="shared" si="36"/>
        <v>0</v>
      </c>
      <c r="BM37" s="138">
        <f t="shared" si="37"/>
        <v>0</v>
      </c>
      <c r="BN37" s="139">
        <f t="shared" si="38"/>
        <v>0</v>
      </c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>
        <f t="shared" si="39"/>
        <v>0</v>
      </c>
      <c r="CC37" s="138">
        <f t="shared" si="40"/>
        <v>0</v>
      </c>
      <c r="CD37" s="139">
        <f t="shared" si="41"/>
        <v>0</v>
      </c>
      <c r="CE37" s="41"/>
      <c r="CF37" s="46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>
        <f t="shared" si="42"/>
        <v>0</v>
      </c>
      <c r="CS37" s="138">
        <f t="shared" si="43"/>
        <v>0</v>
      </c>
      <c r="CT37" s="139">
        <f t="shared" si="44"/>
        <v>0</v>
      </c>
      <c r="CU37" s="41"/>
      <c r="CV37" s="46">
        <f t="shared" si="45"/>
        <v>0</v>
      </c>
      <c r="CW37" s="47" t="e">
        <f t="shared" si="46"/>
        <v>#DIV/0!</v>
      </c>
      <c r="CX37" s="47">
        <f t="shared" si="47"/>
        <v>0</v>
      </c>
      <c r="CY37" s="47" t="e">
        <f t="shared" si="48"/>
        <v>#DIV/0!</v>
      </c>
      <c r="CZ37" s="44">
        <f t="shared" si="49"/>
        <v>0</v>
      </c>
      <c r="DA37" s="48" t="e">
        <f t="shared" si="50"/>
        <v>#DIV/0!</v>
      </c>
      <c r="DB37" s="46">
        <f t="shared" si="51"/>
        <v>0</v>
      </c>
      <c r="DC37" s="47" t="e">
        <f t="shared" si="52"/>
        <v>#DIV/0!</v>
      </c>
      <c r="DD37" s="44">
        <f t="shared" si="53"/>
        <v>0</v>
      </c>
      <c r="DE37" s="47" t="e">
        <f t="shared" si="54"/>
        <v>#DIV/0!</v>
      </c>
      <c r="DF37" s="44">
        <f t="shared" si="55"/>
        <v>0</v>
      </c>
      <c r="DG37" s="48" t="e">
        <f t="shared" si="56"/>
        <v>#DIV/0!</v>
      </c>
      <c r="DH37" s="174"/>
      <c r="DI37" s="187" t="s">
        <v>35</v>
      </c>
      <c r="DJ37" s="46">
        <f t="shared" si="57"/>
        <v>0</v>
      </c>
      <c r="DK37" s="44">
        <f t="shared" si="58"/>
        <v>0</v>
      </c>
      <c r="DL37" s="45">
        <f t="shared" si="59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290"/>
      <c r="K38" s="47"/>
      <c r="L38" s="44"/>
      <c r="M38" s="47"/>
      <c r="N38" s="44"/>
      <c r="O38" s="48"/>
      <c r="P38" s="137">
        <f t="shared" si="27"/>
        <v>0</v>
      </c>
      <c r="Q38" s="138">
        <f t="shared" si="28"/>
        <v>0</v>
      </c>
      <c r="R38" s="139">
        <f t="shared" si="29"/>
        <v>0</v>
      </c>
      <c r="S38" s="39"/>
      <c r="T38" s="43"/>
      <c r="U38" s="47"/>
      <c r="V38" s="44"/>
      <c r="W38" s="47"/>
      <c r="X38" s="44"/>
      <c r="Y38" s="48"/>
      <c r="Z38" s="46"/>
      <c r="AA38" s="47"/>
      <c r="AB38" s="44"/>
      <c r="AC38" s="47"/>
      <c r="AD38" s="44"/>
      <c r="AE38" s="48"/>
      <c r="AF38" s="137">
        <f t="shared" si="30"/>
        <v>0</v>
      </c>
      <c r="AG38" s="138">
        <f t="shared" si="31"/>
        <v>0</v>
      </c>
      <c r="AH38" s="139">
        <f t="shared" si="32"/>
        <v>0</v>
      </c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>
        <f t="shared" si="33"/>
        <v>0</v>
      </c>
      <c r="AW38" s="138">
        <f t="shared" si="34"/>
        <v>0</v>
      </c>
      <c r="AX38" s="139">
        <f t="shared" si="35"/>
        <v>0</v>
      </c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>
        <f t="shared" si="36"/>
        <v>0</v>
      </c>
      <c r="BM38" s="138">
        <f t="shared" si="37"/>
        <v>0</v>
      </c>
      <c r="BN38" s="139">
        <f t="shared" si="38"/>
        <v>0</v>
      </c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>
        <f t="shared" si="39"/>
        <v>0</v>
      </c>
      <c r="CC38" s="138">
        <f t="shared" si="40"/>
        <v>0</v>
      </c>
      <c r="CD38" s="139">
        <f t="shared" si="41"/>
        <v>0</v>
      </c>
      <c r="CE38" s="41"/>
      <c r="CF38" s="46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>
        <f t="shared" si="42"/>
        <v>0</v>
      </c>
      <c r="CS38" s="138">
        <f t="shared" si="43"/>
        <v>0</v>
      </c>
      <c r="CT38" s="139">
        <f t="shared" si="44"/>
        <v>0</v>
      </c>
      <c r="CU38" s="41"/>
      <c r="CV38" s="46">
        <f t="shared" si="45"/>
        <v>0</v>
      </c>
      <c r="CW38" s="47" t="e">
        <f t="shared" si="46"/>
        <v>#DIV/0!</v>
      </c>
      <c r="CX38" s="47">
        <f t="shared" si="47"/>
        <v>0</v>
      </c>
      <c r="CY38" s="47" t="e">
        <f t="shared" si="48"/>
        <v>#DIV/0!</v>
      </c>
      <c r="CZ38" s="44">
        <f t="shared" si="49"/>
        <v>0</v>
      </c>
      <c r="DA38" s="48" t="e">
        <f t="shared" si="50"/>
        <v>#DIV/0!</v>
      </c>
      <c r="DB38" s="46">
        <f t="shared" si="51"/>
        <v>0</v>
      </c>
      <c r="DC38" s="47" t="e">
        <f t="shared" si="52"/>
        <v>#DIV/0!</v>
      </c>
      <c r="DD38" s="44">
        <f t="shared" si="53"/>
        <v>0</v>
      </c>
      <c r="DE38" s="47" t="e">
        <f t="shared" si="54"/>
        <v>#DIV/0!</v>
      </c>
      <c r="DF38" s="44">
        <f t="shared" si="55"/>
        <v>0</v>
      </c>
      <c r="DG38" s="48" t="e">
        <f t="shared" si="56"/>
        <v>#DIV/0!</v>
      </c>
      <c r="DH38" s="174"/>
      <c r="DI38" s="187" t="s">
        <v>36</v>
      </c>
      <c r="DJ38" s="46">
        <f t="shared" si="57"/>
        <v>0</v>
      </c>
      <c r="DK38" s="44">
        <f t="shared" si="58"/>
        <v>0</v>
      </c>
      <c r="DL38" s="45">
        <f t="shared" si="59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290"/>
      <c r="K39" s="47"/>
      <c r="L39" s="44"/>
      <c r="M39" s="47"/>
      <c r="N39" s="44"/>
      <c r="O39" s="48"/>
      <c r="P39" s="137">
        <f t="shared" si="27"/>
        <v>0</v>
      </c>
      <c r="Q39" s="138">
        <f t="shared" si="28"/>
        <v>0</v>
      </c>
      <c r="R39" s="139">
        <f t="shared" si="29"/>
        <v>0</v>
      </c>
      <c r="S39" s="39"/>
      <c r="T39" s="43"/>
      <c r="U39" s="47"/>
      <c r="V39" s="44"/>
      <c r="W39" s="47"/>
      <c r="X39" s="44"/>
      <c r="Y39" s="48"/>
      <c r="Z39" s="46"/>
      <c r="AA39" s="47"/>
      <c r="AB39" s="44"/>
      <c r="AC39" s="47"/>
      <c r="AD39" s="44"/>
      <c r="AE39" s="48"/>
      <c r="AF39" s="137">
        <f t="shared" si="30"/>
        <v>0</v>
      </c>
      <c r="AG39" s="138">
        <f t="shared" si="31"/>
        <v>0</v>
      </c>
      <c r="AH39" s="139">
        <f t="shared" si="32"/>
        <v>0</v>
      </c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>
        <f t="shared" si="33"/>
        <v>0</v>
      </c>
      <c r="AW39" s="138">
        <f t="shared" si="34"/>
        <v>0</v>
      </c>
      <c r="AX39" s="139">
        <f t="shared" si="35"/>
        <v>0</v>
      </c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>
        <f t="shared" si="36"/>
        <v>0</v>
      </c>
      <c r="BM39" s="138">
        <f t="shared" si="37"/>
        <v>0</v>
      </c>
      <c r="BN39" s="139">
        <f t="shared" si="38"/>
        <v>0</v>
      </c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>
        <f t="shared" si="39"/>
        <v>0</v>
      </c>
      <c r="CC39" s="138">
        <f t="shared" si="40"/>
        <v>0</v>
      </c>
      <c r="CD39" s="139">
        <f t="shared" si="41"/>
        <v>0</v>
      </c>
      <c r="CE39" s="41"/>
      <c r="CF39" s="46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0</v>
      </c>
      <c r="CW39" s="47" t="e">
        <f t="shared" si="46"/>
        <v>#DIV/0!</v>
      </c>
      <c r="CX39" s="47">
        <f t="shared" si="47"/>
        <v>0</v>
      </c>
      <c r="CY39" s="47" t="e">
        <f t="shared" si="48"/>
        <v>#DIV/0!</v>
      </c>
      <c r="CZ39" s="44">
        <f t="shared" si="49"/>
        <v>0</v>
      </c>
      <c r="DA39" s="48" t="e">
        <f t="shared" si="50"/>
        <v>#DIV/0!</v>
      </c>
      <c r="DB39" s="46">
        <f t="shared" si="51"/>
        <v>0</v>
      </c>
      <c r="DC39" s="47" t="e">
        <f t="shared" si="52"/>
        <v>#DIV/0!</v>
      </c>
      <c r="DD39" s="44">
        <f t="shared" si="53"/>
        <v>0</v>
      </c>
      <c r="DE39" s="47" t="e">
        <f t="shared" si="54"/>
        <v>#DIV/0!</v>
      </c>
      <c r="DF39" s="44">
        <f t="shared" si="55"/>
        <v>0</v>
      </c>
      <c r="DG39" s="48" t="e">
        <f t="shared" si="56"/>
        <v>#DIV/0!</v>
      </c>
      <c r="DH39" s="174"/>
      <c r="DI39" s="187" t="s">
        <v>37</v>
      </c>
      <c r="DJ39" s="46">
        <f t="shared" si="57"/>
        <v>0</v>
      </c>
      <c r="DK39" s="44">
        <f t="shared" si="58"/>
        <v>0</v>
      </c>
      <c r="DL39" s="45">
        <f t="shared" si="59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290"/>
      <c r="K40" s="47"/>
      <c r="L40" s="44"/>
      <c r="M40" s="47"/>
      <c r="N40" s="44"/>
      <c r="O40" s="48"/>
      <c r="P40" s="137">
        <f t="shared" si="27"/>
        <v>0</v>
      </c>
      <c r="Q40" s="138">
        <f t="shared" si="28"/>
        <v>0</v>
      </c>
      <c r="R40" s="139">
        <f t="shared" si="29"/>
        <v>0</v>
      </c>
      <c r="S40" s="39"/>
      <c r="T40" s="43"/>
      <c r="U40" s="47"/>
      <c r="V40" s="44"/>
      <c r="W40" s="47"/>
      <c r="X40" s="44"/>
      <c r="Y40" s="48"/>
      <c r="Z40" s="46"/>
      <c r="AA40" s="47"/>
      <c r="AB40" s="44"/>
      <c r="AC40" s="47"/>
      <c r="AD40" s="44"/>
      <c r="AE40" s="48"/>
      <c r="AF40" s="137">
        <f t="shared" si="30"/>
        <v>0</v>
      </c>
      <c r="AG40" s="138">
        <f t="shared" si="31"/>
        <v>0</v>
      </c>
      <c r="AH40" s="139">
        <f t="shared" si="32"/>
        <v>0</v>
      </c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>
        <f t="shared" si="33"/>
        <v>0</v>
      </c>
      <c r="AW40" s="138">
        <f t="shared" si="34"/>
        <v>0</v>
      </c>
      <c r="AX40" s="139">
        <f t="shared" si="35"/>
        <v>0</v>
      </c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>
        <f t="shared" si="36"/>
        <v>0</v>
      </c>
      <c r="BM40" s="138">
        <f t="shared" si="37"/>
        <v>0</v>
      </c>
      <c r="BN40" s="139">
        <f t="shared" si="38"/>
        <v>0</v>
      </c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>
        <f t="shared" si="39"/>
        <v>0</v>
      </c>
      <c r="CC40" s="138">
        <f t="shared" si="40"/>
        <v>0</v>
      </c>
      <c r="CD40" s="139">
        <f t="shared" si="41"/>
        <v>0</v>
      </c>
      <c r="CE40" s="41"/>
      <c r="CF40" s="46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>
        <f t="shared" si="42"/>
        <v>0</v>
      </c>
      <c r="CS40" s="138">
        <f t="shared" si="43"/>
        <v>0</v>
      </c>
      <c r="CT40" s="139">
        <f t="shared" si="44"/>
        <v>0</v>
      </c>
      <c r="CU40" s="41"/>
      <c r="CV40" s="46">
        <f t="shared" si="45"/>
        <v>0</v>
      </c>
      <c r="CW40" s="47" t="e">
        <f t="shared" si="46"/>
        <v>#DIV/0!</v>
      </c>
      <c r="CX40" s="47">
        <f t="shared" si="47"/>
        <v>0</v>
      </c>
      <c r="CY40" s="47" t="e">
        <f t="shared" si="48"/>
        <v>#DIV/0!</v>
      </c>
      <c r="CZ40" s="44">
        <f t="shared" si="49"/>
        <v>0</v>
      </c>
      <c r="DA40" s="48" t="e">
        <f t="shared" si="50"/>
        <v>#DIV/0!</v>
      </c>
      <c r="DB40" s="46">
        <f t="shared" si="51"/>
        <v>0</v>
      </c>
      <c r="DC40" s="47" t="e">
        <f t="shared" si="52"/>
        <v>#DIV/0!</v>
      </c>
      <c r="DD40" s="44">
        <f t="shared" si="53"/>
        <v>0</v>
      </c>
      <c r="DE40" s="47" t="e">
        <f t="shared" si="54"/>
        <v>#DIV/0!</v>
      </c>
      <c r="DF40" s="44">
        <f t="shared" si="55"/>
        <v>0</v>
      </c>
      <c r="DG40" s="48" t="e">
        <f t="shared" si="56"/>
        <v>#DIV/0!</v>
      </c>
      <c r="DH40" s="174"/>
      <c r="DI40" s="187" t="s">
        <v>38</v>
      </c>
      <c r="DJ40" s="46">
        <f t="shared" si="57"/>
        <v>0</v>
      </c>
      <c r="DK40" s="44">
        <f t="shared" si="58"/>
        <v>0</v>
      </c>
      <c r="DL40" s="45">
        <f t="shared" si="59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290"/>
      <c r="K41" s="47"/>
      <c r="L41" s="44"/>
      <c r="M41" s="47"/>
      <c r="N41" s="44"/>
      <c r="O41" s="48"/>
      <c r="P41" s="137">
        <f t="shared" si="27"/>
        <v>0</v>
      </c>
      <c r="Q41" s="138">
        <f t="shared" si="28"/>
        <v>0</v>
      </c>
      <c r="R41" s="139">
        <f t="shared" si="29"/>
        <v>0</v>
      </c>
      <c r="S41" s="39"/>
      <c r="T41" s="43"/>
      <c r="U41" s="47"/>
      <c r="V41" s="44"/>
      <c r="W41" s="47"/>
      <c r="X41" s="44"/>
      <c r="Y41" s="48"/>
      <c r="Z41" s="46"/>
      <c r="AA41" s="47"/>
      <c r="AB41" s="44"/>
      <c r="AC41" s="47"/>
      <c r="AD41" s="44"/>
      <c r="AE41" s="48"/>
      <c r="AF41" s="137">
        <f t="shared" si="30"/>
        <v>0</v>
      </c>
      <c r="AG41" s="138">
        <f t="shared" si="31"/>
        <v>0</v>
      </c>
      <c r="AH41" s="139">
        <f t="shared" si="32"/>
        <v>0</v>
      </c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>
        <f t="shared" si="33"/>
        <v>0</v>
      </c>
      <c r="AW41" s="138">
        <f t="shared" si="34"/>
        <v>0</v>
      </c>
      <c r="AX41" s="139">
        <f t="shared" si="35"/>
        <v>0</v>
      </c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>
        <f t="shared" si="36"/>
        <v>0</v>
      </c>
      <c r="BM41" s="138">
        <f t="shared" si="37"/>
        <v>0</v>
      </c>
      <c r="BN41" s="139">
        <f t="shared" si="38"/>
        <v>0</v>
      </c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>
        <f t="shared" si="39"/>
        <v>0</v>
      </c>
      <c r="CC41" s="138">
        <f t="shared" si="40"/>
        <v>0</v>
      </c>
      <c r="CD41" s="139">
        <f t="shared" si="41"/>
        <v>0</v>
      </c>
      <c r="CE41" s="41"/>
      <c r="CF41" s="46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>
        <f t="shared" si="42"/>
        <v>0</v>
      </c>
      <c r="CS41" s="138">
        <f t="shared" si="43"/>
        <v>0</v>
      </c>
      <c r="CT41" s="139">
        <f t="shared" si="44"/>
        <v>0</v>
      </c>
      <c r="CU41" s="41"/>
      <c r="CV41" s="46">
        <f t="shared" si="45"/>
        <v>0</v>
      </c>
      <c r="CW41" s="47" t="e">
        <f t="shared" si="46"/>
        <v>#DIV/0!</v>
      </c>
      <c r="CX41" s="47">
        <f t="shared" si="47"/>
        <v>0</v>
      </c>
      <c r="CY41" s="47" t="e">
        <f t="shared" si="48"/>
        <v>#DIV/0!</v>
      </c>
      <c r="CZ41" s="44">
        <f t="shared" si="49"/>
        <v>0</v>
      </c>
      <c r="DA41" s="48" t="e">
        <f t="shared" si="50"/>
        <v>#DIV/0!</v>
      </c>
      <c r="DB41" s="46">
        <f t="shared" si="51"/>
        <v>0</v>
      </c>
      <c r="DC41" s="47" t="e">
        <f t="shared" si="52"/>
        <v>#DIV/0!</v>
      </c>
      <c r="DD41" s="44">
        <f t="shared" si="53"/>
        <v>0</v>
      </c>
      <c r="DE41" s="47" t="e">
        <f t="shared" si="54"/>
        <v>#DIV/0!</v>
      </c>
      <c r="DF41" s="44">
        <f t="shared" si="55"/>
        <v>0</v>
      </c>
      <c r="DG41" s="48" t="e">
        <f t="shared" si="56"/>
        <v>#DIV/0!</v>
      </c>
      <c r="DH41" s="174"/>
      <c r="DI41" s="187" t="s">
        <v>39</v>
      </c>
      <c r="DJ41" s="46">
        <f t="shared" si="57"/>
        <v>0</v>
      </c>
      <c r="DK41" s="44">
        <f t="shared" si="58"/>
        <v>0</v>
      </c>
      <c r="DL41" s="45">
        <f t="shared" si="59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290"/>
      <c r="K42" s="47"/>
      <c r="L42" s="44"/>
      <c r="M42" s="47"/>
      <c r="N42" s="44"/>
      <c r="O42" s="48"/>
      <c r="P42" s="137">
        <f t="shared" si="27"/>
        <v>0</v>
      </c>
      <c r="Q42" s="138">
        <f t="shared" si="28"/>
        <v>0</v>
      </c>
      <c r="R42" s="139">
        <f t="shared" si="29"/>
        <v>0</v>
      </c>
      <c r="S42" s="39"/>
      <c r="T42" s="43"/>
      <c r="U42" s="47"/>
      <c r="V42" s="44"/>
      <c r="W42" s="47"/>
      <c r="X42" s="44"/>
      <c r="Y42" s="48"/>
      <c r="Z42" s="46"/>
      <c r="AA42" s="47"/>
      <c r="AB42" s="44"/>
      <c r="AC42" s="47"/>
      <c r="AD42" s="44"/>
      <c r="AE42" s="48"/>
      <c r="AF42" s="137">
        <f t="shared" si="30"/>
        <v>0</v>
      </c>
      <c r="AG42" s="138">
        <f t="shared" si="31"/>
        <v>0</v>
      </c>
      <c r="AH42" s="139">
        <f t="shared" si="32"/>
        <v>0</v>
      </c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>
        <f t="shared" si="33"/>
        <v>0</v>
      </c>
      <c r="AW42" s="138">
        <f t="shared" si="34"/>
        <v>0</v>
      </c>
      <c r="AX42" s="139">
        <f t="shared" si="35"/>
        <v>0</v>
      </c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>
        <f t="shared" si="36"/>
        <v>0</v>
      </c>
      <c r="BM42" s="138">
        <f t="shared" si="37"/>
        <v>0</v>
      </c>
      <c r="BN42" s="139">
        <f t="shared" si="38"/>
        <v>0</v>
      </c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>
        <f t="shared" si="39"/>
        <v>0</v>
      </c>
      <c r="CC42" s="138">
        <f t="shared" si="40"/>
        <v>0</v>
      </c>
      <c r="CD42" s="139">
        <f t="shared" si="41"/>
        <v>0</v>
      </c>
      <c r="CE42" s="41"/>
      <c r="CF42" s="46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>
        <f t="shared" si="42"/>
        <v>0</v>
      </c>
      <c r="CS42" s="138">
        <f t="shared" si="43"/>
        <v>0</v>
      </c>
      <c r="CT42" s="139">
        <f t="shared" si="44"/>
        <v>0</v>
      </c>
      <c r="CU42" s="41"/>
      <c r="CV42" s="46">
        <f t="shared" si="45"/>
        <v>0</v>
      </c>
      <c r="CW42" s="47" t="e">
        <f t="shared" si="46"/>
        <v>#DIV/0!</v>
      </c>
      <c r="CX42" s="47">
        <f t="shared" si="47"/>
        <v>0</v>
      </c>
      <c r="CY42" s="47" t="e">
        <f t="shared" si="48"/>
        <v>#DIV/0!</v>
      </c>
      <c r="CZ42" s="44">
        <f t="shared" si="49"/>
        <v>0</v>
      </c>
      <c r="DA42" s="48" t="e">
        <f t="shared" si="50"/>
        <v>#DIV/0!</v>
      </c>
      <c r="DB42" s="46">
        <f t="shared" si="51"/>
        <v>0</v>
      </c>
      <c r="DC42" s="47" t="e">
        <f t="shared" si="52"/>
        <v>#DIV/0!</v>
      </c>
      <c r="DD42" s="44">
        <f t="shared" si="53"/>
        <v>0</v>
      </c>
      <c r="DE42" s="47" t="e">
        <f t="shared" si="54"/>
        <v>#DIV/0!</v>
      </c>
      <c r="DF42" s="44">
        <f t="shared" si="55"/>
        <v>0</v>
      </c>
      <c r="DG42" s="48" t="e">
        <f t="shared" si="56"/>
        <v>#DIV/0!</v>
      </c>
      <c r="DH42" s="174"/>
      <c r="DI42" s="187" t="s">
        <v>55</v>
      </c>
      <c r="DJ42" s="46">
        <f t="shared" si="57"/>
        <v>0</v>
      </c>
      <c r="DK42" s="44">
        <f t="shared" si="58"/>
        <v>0</v>
      </c>
      <c r="DL42" s="45">
        <f t="shared" si="59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290"/>
      <c r="K43" s="47"/>
      <c r="L43" s="44"/>
      <c r="M43" s="47"/>
      <c r="N43" s="44"/>
      <c r="O43" s="48"/>
      <c r="P43" s="137">
        <f t="shared" si="27"/>
        <v>0</v>
      </c>
      <c r="Q43" s="138">
        <f t="shared" si="28"/>
        <v>0</v>
      </c>
      <c r="R43" s="139">
        <f t="shared" si="29"/>
        <v>0</v>
      </c>
      <c r="S43" s="39"/>
      <c r="T43" s="43"/>
      <c r="U43" s="47"/>
      <c r="V43" s="44"/>
      <c r="W43" s="47"/>
      <c r="X43" s="44"/>
      <c r="Y43" s="48"/>
      <c r="Z43" s="46"/>
      <c r="AA43" s="47"/>
      <c r="AB43" s="44"/>
      <c r="AC43" s="47"/>
      <c r="AD43" s="44"/>
      <c r="AE43" s="48"/>
      <c r="AF43" s="137">
        <f t="shared" si="30"/>
        <v>0</v>
      </c>
      <c r="AG43" s="138">
        <f t="shared" si="31"/>
        <v>0</v>
      </c>
      <c r="AH43" s="139">
        <f t="shared" si="32"/>
        <v>0</v>
      </c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>
        <f t="shared" si="33"/>
        <v>0</v>
      </c>
      <c r="AW43" s="138">
        <f t="shared" si="34"/>
        <v>0</v>
      </c>
      <c r="AX43" s="139">
        <f t="shared" si="35"/>
        <v>0</v>
      </c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>
        <f t="shared" si="36"/>
        <v>0</v>
      </c>
      <c r="BM43" s="138">
        <f t="shared" si="37"/>
        <v>0</v>
      </c>
      <c r="BN43" s="139">
        <f t="shared" si="38"/>
        <v>0</v>
      </c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>
        <f t="shared" si="39"/>
        <v>0</v>
      </c>
      <c r="CC43" s="138">
        <f t="shared" si="40"/>
        <v>0</v>
      </c>
      <c r="CD43" s="139">
        <f t="shared" si="41"/>
        <v>0</v>
      </c>
      <c r="CE43" s="41"/>
      <c r="CF43" s="46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>
        <f t="shared" si="42"/>
        <v>0</v>
      </c>
      <c r="CS43" s="138">
        <f t="shared" si="43"/>
        <v>0</v>
      </c>
      <c r="CT43" s="139">
        <f t="shared" si="44"/>
        <v>0</v>
      </c>
      <c r="CU43" s="41"/>
      <c r="CV43" s="46">
        <f t="shared" si="45"/>
        <v>0</v>
      </c>
      <c r="CW43" s="47" t="e">
        <f t="shared" si="46"/>
        <v>#DIV/0!</v>
      </c>
      <c r="CX43" s="47">
        <f t="shared" si="47"/>
        <v>0</v>
      </c>
      <c r="CY43" s="47" t="e">
        <f t="shared" si="48"/>
        <v>#DIV/0!</v>
      </c>
      <c r="CZ43" s="44">
        <f t="shared" si="49"/>
        <v>0</v>
      </c>
      <c r="DA43" s="48" t="e">
        <f t="shared" si="50"/>
        <v>#DIV/0!</v>
      </c>
      <c r="DB43" s="46">
        <f t="shared" si="51"/>
        <v>0</v>
      </c>
      <c r="DC43" s="47" t="e">
        <f t="shared" si="52"/>
        <v>#DIV/0!</v>
      </c>
      <c r="DD43" s="44">
        <f t="shared" si="53"/>
        <v>0</v>
      </c>
      <c r="DE43" s="47" t="e">
        <f t="shared" si="54"/>
        <v>#DIV/0!</v>
      </c>
      <c r="DF43" s="44">
        <f t="shared" si="55"/>
        <v>0</v>
      </c>
      <c r="DG43" s="48" t="e">
        <f t="shared" si="56"/>
        <v>#DIV/0!</v>
      </c>
      <c r="DH43" s="174"/>
      <c r="DI43" s="187" t="s">
        <v>56</v>
      </c>
      <c r="DJ43" s="46">
        <f t="shared" si="57"/>
        <v>0</v>
      </c>
      <c r="DK43" s="44">
        <f t="shared" si="58"/>
        <v>0</v>
      </c>
      <c r="DL43" s="45">
        <f t="shared" si="59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290"/>
      <c r="K44" s="47"/>
      <c r="L44" s="44"/>
      <c r="M44" s="47"/>
      <c r="N44" s="44"/>
      <c r="O44" s="48"/>
      <c r="P44" s="137">
        <f t="shared" si="27"/>
        <v>0</v>
      </c>
      <c r="Q44" s="138">
        <f t="shared" si="28"/>
        <v>0</v>
      </c>
      <c r="R44" s="139">
        <f t="shared" si="29"/>
        <v>0</v>
      </c>
      <c r="S44" s="39"/>
      <c r="T44" s="43"/>
      <c r="U44" s="47"/>
      <c r="V44" s="44"/>
      <c r="W44" s="47"/>
      <c r="X44" s="44"/>
      <c r="Y44" s="48"/>
      <c r="Z44" s="46"/>
      <c r="AA44" s="47"/>
      <c r="AB44" s="44"/>
      <c r="AC44" s="47"/>
      <c r="AD44" s="44"/>
      <c r="AE44" s="48"/>
      <c r="AF44" s="137">
        <f t="shared" si="30"/>
        <v>0</v>
      </c>
      <c r="AG44" s="138">
        <f t="shared" si="31"/>
        <v>0</v>
      </c>
      <c r="AH44" s="139">
        <f t="shared" si="32"/>
        <v>0</v>
      </c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>
        <f t="shared" si="33"/>
        <v>0</v>
      </c>
      <c r="AW44" s="138">
        <f t="shared" si="34"/>
        <v>0</v>
      </c>
      <c r="AX44" s="139">
        <f t="shared" si="35"/>
        <v>0</v>
      </c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>
        <f t="shared" si="36"/>
        <v>0</v>
      </c>
      <c r="BM44" s="138">
        <f t="shared" si="37"/>
        <v>0</v>
      </c>
      <c r="BN44" s="139">
        <f t="shared" si="38"/>
        <v>0</v>
      </c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>
        <f t="shared" si="39"/>
        <v>0</v>
      </c>
      <c r="CC44" s="138">
        <f t="shared" si="40"/>
        <v>0</v>
      </c>
      <c r="CD44" s="139">
        <f t="shared" si="41"/>
        <v>0</v>
      </c>
      <c r="CE44" s="41"/>
      <c r="CF44" s="46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>
        <f t="shared" si="42"/>
        <v>0</v>
      </c>
      <c r="CS44" s="138">
        <f t="shared" si="43"/>
        <v>0</v>
      </c>
      <c r="CT44" s="139">
        <f t="shared" si="44"/>
        <v>0</v>
      </c>
      <c r="CU44" s="41"/>
      <c r="CV44" s="46">
        <f t="shared" si="45"/>
        <v>0</v>
      </c>
      <c r="CW44" s="47" t="e">
        <f t="shared" si="46"/>
        <v>#DIV/0!</v>
      </c>
      <c r="CX44" s="47">
        <f t="shared" si="47"/>
        <v>0</v>
      </c>
      <c r="CY44" s="47" t="e">
        <f t="shared" si="48"/>
        <v>#DIV/0!</v>
      </c>
      <c r="CZ44" s="44">
        <f t="shared" si="49"/>
        <v>0</v>
      </c>
      <c r="DA44" s="48" t="e">
        <f t="shared" si="50"/>
        <v>#DIV/0!</v>
      </c>
      <c r="DB44" s="46">
        <f t="shared" si="51"/>
        <v>0</v>
      </c>
      <c r="DC44" s="47" t="e">
        <f t="shared" si="52"/>
        <v>#DIV/0!</v>
      </c>
      <c r="DD44" s="44">
        <f t="shared" si="53"/>
        <v>0</v>
      </c>
      <c r="DE44" s="47" t="e">
        <f t="shared" si="54"/>
        <v>#DIV/0!</v>
      </c>
      <c r="DF44" s="44">
        <f t="shared" si="55"/>
        <v>0</v>
      </c>
      <c r="DG44" s="48" t="e">
        <f t="shared" si="56"/>
        <v>#DIV/0!</v>
      </c>
      <c r="DH44" s="174"/>
      <c r="DI44" s="187" t="s">
        <v>60</v>
      </c>
      <c r="DJ44" s="46">
        <f t="shared" si="57"/>
        <v>0</v>
      </c>
      <c r="DK44" s="44">
        <f t="shared" si="58"/>
        <v>0</v>
      </c>
      <c r="DL44" s="45">
        <f t="shared" si="59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290"/>
      <c r="K45" s="47"/>
      <c r="L45" s="44"/>
      <c r="M45" s="47"/>
      <c r="N45" s="44"/>
      <c r="O45" s="48"/>
      <c r="P45" s="137">
        <f t="shared" si="27"/>
        <v>0</v>
      </c>
      <c r="Q45" s="138">
        <f t="shared" si="28"/>
        <v>0</v>
      </c>
      <c r="R45" s="139">
        <f t="shared" si="29"/>
        <v>0</v>
      </c>
      <c r="S45" s="39"/>
      <c r="T45" s="43"/>
      <c r="U45" s="47"/>
      <c r="V45" s="44"/>
      <c r="W45" s="47"/>
      <c r="X45" s="44"/>
      <c r="Y45" s="48"/>
      <c r="Z45" s="46"/>
      <c r="AA45" s="47"/>
      <c r="AB45" s="44"/>
      <c r="AC45" s="47"/>
      <c r="AD45" s="44"/>
      <c r="AE45" s="48"/>
      <c r="AF45" s="137">
        <f t="shared" si="30"/>
        <v>0</v>
      </c>
      <c r="AG45" s="138">
        <f t="shared" si="31"/>
        <v>0</v>
      </c>
      <c r="AH45" s="139">
        <f t="shared" si="32"/>
        <v>0</v>
      </c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>
        <f t="shared" si="33"/>
        <v>0</v>
      </c>
      <c r="AW45" s="138">
        <f t="shared" si="34"/>
        <v>0</v>
      </c>
      <c r="AX45" s="139">
        <f t="shared" si="35"/>
        <v>0</v>
      </c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>
        <f t="shared" si="36"/>
        <v>0</v>
      </c>
      <c r="BM45" s="138">
        <f t="shared" si="37"/>
        <v>0</v>
      </c>
      <c r="BN45" s="139">
        <f t="shared" si="38"/>
        <v>0</v>
      </c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>
        <f t="shared" si="39"/>
        <v>0</v>
      </c>
      <c r="CC45" s="138">
        <f t="shared" si="40"/>
        <v>0</v>
      </c>
      <c r="CD45" s="139">
        <f t="shared" si="41"/>
        <v>0</v>
      </c>
      <c r="CE45" s="41"/>
      <c r="CF45" s="46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>
        <f t="shared" si="42"/>
        <v>0</v>
      </c>
      <c r="CS45" s="138">
        <f t="shared" si="43"/>
        <v>0</v>
      </c>
      <c r="CT45" s="139">
        <f t="shared" si="44"/>
        <v>0</v>
      </c>
      <c r="CU45" s="41"/>
      <c r="CV45" s="46">
        <f t="shared" si="45"/>
        <v>0</v>
      </c>
      <c r="CW45" s="47" t="e">
        <f t="shared" si="46"/>
        <v>#DIV/0!</v>
      </c>
      <c r="CX45" s="47">
        <f t="shared" si="47"/>
        <v>0</v>
      </c>
      <c r="CY45" s="47" t="e">
        <f t="shared" si="48"/>
        <v>#DIV/0!</v>
      </c>
      <c r="CZ45" s="44">
        <f t="shared" si="49"/>
        <v>0</v>
      </c>
      <c r="DA45" s="48" t="e">
        <f t="shared" si="50"/>
        <v>#DIV/0!</v>
      </c>
      <c r="DB45" s="46">
        <f t="shared" si="51"/>
        <v>0</v>
      </c>
      <c r="DC45" s="47" t="e">
        <f t="shared" si="52"/>
        <v>#DIV/0!</v>
      </c>
      <c r="DD45" s="44">
        <f t="shared" si="53"/>
        <v>0</v>
      </c>
      <c r="DE45" s="47" t="e">
        <f t="shared" si="54"/>
        <v>#DIV/0!</v>
      </c>
      <c r="DF45" s="44">
        <f t="shared" si="55"/>
        <v>0</v>
      </c>
      <c r="DG45" s="48" t="e">
        <f t="shared" si="56"/>
        <v>#DIV/0!</v>
      </c>
      <c r="DH45" s="174"/>
      <c r="DI45" s="187" t="s">
        <v>61</v>
      </c>
      <c r="DJ45" s="46">
        <f t="shared" si="57"/>
        <v>0</v>
      </c>
      <c r="DK45" s="44">
        <f t="shared" si="58"/>
        <v>0</v>
      </c>
      <c r="DL45" s="45">
        <f t="shared" si="59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290"/>
      <c r="K46" s="47"/>
      <c r="L46" s="44"/>
      <c r="M46" s="47"/>
      <c r="N46" s="44"/>
      <c r="O46" s="48"/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/>
      <c r="U46" s="47"/>
      <c r="V46" s="44"/>
      <c r="W46" s="47"/>
      <c r="X46" s="44"/>
      <c r="Y46" s="48"/>
      <c r="Z46" s="46"/>
      <c r="AA46" s="47"/>
      <c r="AB46" s="44"/>
      <c r="AC46" s="47"/>
      <c r="AD46" s="44"/>
      <c r="AE46" s="48"/>
      <c r="AF46" s="137">
        <f t="shared" si="30"/>
        <v>0</v>
      </c>
      <c r="AG46" s="138">
        <f t="shared" si="31"/>
        <v>0</v>
      </c>
      <c r="AH46" s="139">
        <f t="shared" si="32"/>
        <v>0</v>
      </c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>
        <f t="shared" si="33"/>
        <v>0</v>
      </c>
      <c r="AW46" s="138">
        <f t="shared" si="34"/>
        <v>0</v>
      </c>
      <c r="AX46" s="139">
        <f t="shared" si="35"/>
        <v>0</v>
      </c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>
        <f t="shared" si="36"/>
        <v>0</v>
      </c>
      <c r="BM46" s="138">
        <f t="shared" si="37"/>
        <v>0</v>
      </c>
      <c r="BN46" s="139">
        <f t="shared" si="38"/>
        <v>0</v>
      </c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>
        <f t="shared" si="39"/>
        <v>0</v>
      </c>
      <c r="CC46" s="138">
        <f t="shared" si="40"/>
        <v>0</v>
      </c>
      <c r="CD46" s="139">
        <f t="shared" si="41"/>
        <v>0</v>
      </c>
      <c r="CE46" s="41"/>
      <c r="CF46" s="46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>
        <f t="shared" si="42"/>
        <v>0</v>
      </c>
      <c r="CS46" s="138">
        <f t="shared" si="43"/>
        <v>0</v>
      </c>
      <c r="CT46" s="139">
        <f t="shared" si="44"/>
        <v>0</v>
      </c>
      <c r="CU46" s="41"/>
      <c r="CV46" s="46">
        <f t="shared" si="45"/>
        <v>0</v>
      </c>
      <c r="CW46" s="47" t="e">
        <f t="shared" si="46"/>
        <v>#DIV/0!</v>
      </c>
      <c r="CX46" s="47">
        <f t="shared" si="47"/>
        <v>0</v>
      </c>
      <c r="CY46" s="47" t="e">
        <f t="shared" si="48"/>
        <v>#DIV/0!</v>
      </c>
      <c r="CZ46" s="44">
        <f t="shared" si="49"/>
        <v>0</v>
      </c>
      <c r="DA46" s="48" t="e">
        <f t="shared" si="50"/>
        <v>#DIV/0!</v>
      </c>
      <c r="DB46" s="46">
        <f t="shared" si="51"/>
        <v>0</v>
      </c>
      <c r="DC46" s="47" t="e">
        <f t="shared" si="52"/>
        <v>#DIV/0!</v>
      </c>
      <c r="DD46" s="44">
        <f t="shared" si="53"/>
        <v>0</v>
      </c>
      <c r="DE46" s="47" t="e">
        <f t="shared" si="54"/>
        <v>#DIV/0!</v>
      </c>
      <c r="DF46" s="44">
        <f t="shared" si="55"/>
        <v>0</v>
      </c>
      <c r="DG46" s="48" t="e">
        <f t="shared" si="56"/>
        <v>#DIV/0!</v>
      </c>
      <c r="DH46" s="174"/>
      <c r="DI46" s="187" t="s">
        <v>47</v>
      </c>
      <c r="DJ46" s="46">
        <f t="shared" si="57"/>
        <v>0</v>
      </c>
      <c r="DK46" s="44">
        <f t="shared" si="58"/>
        <v>0</v>
      </c>
      <c r="DL46" s="45">
        <f t="shared" si="59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290"/>
      <c r="K47" s="47"/>
      <c r="L47" s="44"/>
      <c r="M47" s="47"/>
      <c r="N47" s="44"/>
      <c r="O47" s="48"/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/>
      <c r="U47" s="47"/>
      <c r="V47" s="44"/>
      <c r="W47" s="47"/>
      <c r="X47" s="44"/>
      <c r="Y47" s="48"/>
      <c r="Z47" s="46"/>
      <c r="AA47" s="47"/>
      <c r="AB47" s="44"/>
      <c r="AC47" s="47"/>
      <c r="AD47" s="44"/>
      <c r="AE47" s="48"/>
      <c r="AF47" s="137">
        <f t="shared" si="30"/>
        <v>0</v>
      </c>
      <c r="AG47" s="138">
        <f t="shared" si="31"/>
        <v>0</v>
      </c>
      <c r="AH47" s="139">
        <f t="shared" si="32"/>
        <v>0</v>
      </c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>
        <f t="shared" si="33"/>
        <v>0</v>
      </c>
      <c r="AW47" s="138">
        <f t="shared" si="34"/>
        <v>0</v>
      </c>
      <c r="AX47" s="139">
        <f t="shared" si="35"/>
        <v>0</v>
      </c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>
        <f t="shared" si="36"/>
        <v>0</v>
      </c>
      <c r="BM47" s="138">
        <f t="shared" si="37"/>
        <v>0</v>
      </c>
      <c r="BN47" s="139">
        <f t="shared" si="38"/>
        <v>0</v>
      </c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>
        <f t="shared" si="39"/>
        <v>0</v>
      </c>
      <c r="CC47" s="138">
        <f t="shared" si="40"/>
        <v>0</v>
      </c>
      <c r="CD47" s="139">
        <f t="shared" si="41"/>
        <v>0</v>
      </c>
      <c r="CE47" s="41"/>
      <c r="CF47" s="46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>
        <f t="shared" si="42"/>
        <v>0</v>
      </c>
      <c r="CS47" s="138">
        <f t="shared" si="43"/>
        <v>0</v>
      </c>
      <c r="CT47" s="139">
        <f t="shared" si="44"/>
        <v>0</v>
      </c>
      <c r="CU47" s="41"/>
      <c r="CV47" s="46">
        <f t="shared" si="45"/>
        <v>0</v>
      </c>
      <c r="CW47" s="47" t="e">
        <f t="shared" si="46"/>
        <v>#DIV/0!</v>
      </c>
      <c r="CX47" s="47">
        <f t="shared" si="47"/>
        <v>0</v>
      </c>
      <c r="CY47" s="47" t="e">
        <f t="shared" si="48"/>
        <v>#DIV/0!</v>
      </c>
      <c r="CZ47" s="44">
        <f t="shared" si="49"/>
        <v>0</v>
      </c>
      <c r="DA47" s="48" t="e">
        <f t="shared" si="50"/>
        <v>#DIV/0!</v>
      </c>
      <c r="DB47" s="46">
        <f t="shared" si="51"/>
        <v>0</v>
      </c>
      <c r="DC47" s="47" t="e">
        <f t="shared" si="52"/>
        <v>#DIV/0!</v>
      </c>
      <c r="DD47" s="44">
        <f t="shared" si="53"/>
        <v>0</v>
      </c>
      <c r="DE47" s="47" t="e">
        <f t="shared" si="54"/>
        <v>#DIV/0!</v>
      </c>
      <c r="DF47" s="44">
        <f t="shared" si="55"/>
        <v>0</v>
      </c>
      <c r="DG47" s="48" t="e">
        <f t="shared" si="56"/>
        <v>#DIV/0!</v>
      </c>
      <c r="DH47" s="174"/>
      <c r="DI47" s="187" t="s">
        <v>40</v>
      </c>
      <c r="DJ47" s="46">
        <f t="shared" si="57"/>
        <v>0</v>
      </c>
      <c r="DK47" s="44">
        <f t="shared" si="58"/>
        <v>0</v>
      </c>
      <c r="DL47" s="45">
        <f t="shared" si="59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290"/>
      <c r="K48" s="47"/>
      <c r="L48" s="44"/>
      <c r="M48" s="47"/>
      <c r="N48" s="44"/>
      <c r="O48" s="48"/>
      <c r="P48" s="137">
        <f t="shared" si="27"/>
        <v>0</v>
      </c>
      <c r="Q48" s="138">
        <f t="shared" si="28"/>
        <v>0</v>
      </c>
      <c r="R48" s="139">
        <f t="shared" si="29"/>
        <v>0</v>
      </c>
      <c r="S48" s="39"/>
      <c r="T48" s="43"/>
      <c r="U48" s="47"/>
      <c r="V48" s="44"/>
      <c r="W48" s="47"/>
      <c r="X48" s="44"/>
      <c r="Y48" s="48"/>
      <c r="Z48" s="46"/>
      <c r="AA48" s="47"/>
      <c r="AB48" s="44"/>
      <c r="AC48" s="47"/>
      <c r="AD48" s="44"/>
      <c r="AE48" s="48"/>
      <c r="AF48" s="137">
        <f t="shared" si="30"/>
        <v>0</v>
      </c>
      <c r="AG48" s="138">
        <f t="shared" si="31"/>
        <v>0</v>
      </c>
      <c r="AH48" s="139">
        <f t="shared" si="32"/>
        <v>0</v>
      </c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>
        <f t="shared" si="33"/>
        <v>0</v>
      </c>
      <c r="AW48" s="138">
        <f t="shared" si="34"/>
        <v>0</v>
      </c>
      <c r="AX48" s="139">
        <f t="shared" si="35"/>
        <v>0</v>
      </c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>
        <f t="shared" si="36"/>
        <v>0</v>
      </c>
      <c r="BM48" s="138">
        <f t="shared" si="37"/>
        <v>0</v>
      </c>
      <c r="BN48" s="139">
        <f t="shared" si="38"/>
        <v>0</v>
      </c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>
        <f t="shared" si="39"/>
        <v>0</v>
      </c>
      <c r="CC48" s="138">
        <f t="shared" si="40"/>
        <v>0</v>
      </c>
      <c r="CD48" s="139">
        <f t="shared" si="41"/>
        <v>0</v>
      </c>
      <c r="CE48" s="41"/>
      <c r="CF48" s="46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>
        <f t="shared" si="42"/>
        <v>0</v>
      </c>
      <c r="CS48" s="138">
        <f t="shared" si="43"/>
        <v>0</v>
      </c>
      <c r="CT48" s="139">
        <f t="shared" si="44"/>
        <v>0</v>
      </c>
      <c r="CU48" s="41"/>
      <c r="CV48" s="46">
        <f t="shared" si="45"/>
        <v>0</v>
      </c>
      <c r="CW48" s="47" t="e">
        <f t="shared" si="46"/>
        <v>#DIV/0!</v>
      </c>
      <c r="CX48" s="61">
        <f t="shared" si="47"/>
        <v>0</v>
      </c>
      <c r="CY48" s="61" t="e">
        <f t="shared" si="48"/>
        <v>#DIV/0!</v>
      </c>
      <c r="CZ48" s="44">
        <f t="shared" si="49"/>
        <v>0</v>
      </c>
      <c r="DA48" s="62" t="e">
        <f t="shared" si="50"/>
        <v>#DIV/0!</v>
      </c>
      <c r="DB48" s="63">
        <f t="shared" si="51"/>
        <v>0</v>
      </c>
      <c r="DC48" s="61" t="e">
        <f t="shared" si="52"/>
        <v>#DIV/0!</v>
      </c>
      <c r="DD48" s="64">
        <f t="shared" si="53"/>
        <v>0</v>
      </c>
      <c r="DE48" s="61" t="e">
        <f t="shared" si="54"/>
        <v>#DIV/0!</v>
      </c>
      <c r="DF48" s="64">
        <f t="shared" si="55"/>
        <v>0</v>
      </c>
      <c r="DG48" s="62" t="e">
        <f t="shared" si="56"/>
        <v>#DIV/0!</v>
      </c>
      <c r="DH48" s="176"/>
      <c r="DI48" s="187" t="s">
        <v>53</v>
      </c>
      <c r="DJ48" s="63">
        <f t="shared" si="57"/>
        <v>0</v>
      </c>
      <c r="DK48" s="64">
        <f t="shared" si="58"/>
        <v>0</v>
      </c>
      <c r="DL48" s="65">
        <f t="shared" si="59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290"/>
      <c r="K49" s="47"/>
      <c r="L49" s="44"/>
      <c r="M49" s="47"/>
      <c r="N49" s="44"/>
      <c r="O49" s="48"/>
      <c r="P49" s="137">
        <f t="shared" si="27"/>
        <v>0</v>
      </c>
      <c r="Q49" s="138">
        <f t="shared" si="28"/>
        <v>0</v>
      </c>
      <c r="R49" s="139">
        <f t="shared" si="29"/>
        <v>0</v>
      </c>
      <c r="S49" s="39"/>
      <c r="T49" s="43"/>
      <c r="U49" s="47"/>
      <c r="V49" s="44"/>
      <c r="W49" s="47"/>
      <c r="X49" s="44"/>
      <c r="Y49" s="48"/>
      <c r="Z49" s="46"/>
      <c r="AA49" s="47"/>
      <c r="AB49" s="44"/>
      <c r="AC49" s="47"/>
      <c r="AD49" s="44"/>
      <c r="AE49" s="48"/>
      <c r="AF49" s="137">
        <f t="shared" si="30"/>
        <v>0</v>
      </c>
      <c r="AG49" s="138">
        <f t="shared" si="31"/>
        <v>0</v>
      </c>
      <c r="AH49" s="139">
        <f t="shared" si="32"/>
        <v>0</v>
      </c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>
        <f t="shared" si="33"/>
        <v>0</v>
      </c>
      <c r="AW49" s="138">
        <f t="shared" si="34"/>
        <v>0</v>
      </c>
      <c r="AX49" s="139">
        <f t="shared" si="35"/>
        <v>0</v>
      </c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>
        <f t="shared" si="36"/>
        <v>0</v>
      </c>
      <c r="BM49" s="138">
        <f t="shared" si="37"/>
        <v>0</v>
      </c>
      <c r="BN49" s="139">
        <f t="shared" si="38"/>
        <v>0</v>
      </c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>
        <f t="shared" si="39"/>
        <v>0</v>
      </c>
      <c r="CC49" s="138">
        <f t="shared" si="40"/>
        <v>0</v>
      </c>
      <c r="CD49" s="139">
        <f t="shared" si="41"/>
        <v>0</v>
      </c>
      <c r="CE49" s="41"/>
      <c r="CF49" s="46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>
        <f t="shared" si="42"/>
        <v>0</v>
      </c>
      <c r="CS49" s="138">
        <f t="shared" si="43"/>
        <v>0</v>
      </c>
      <c r="CT49" s="139">
        <f t="shared" si="44"/>
        <v>0</v>
      </c>
      <c r="CU49" s="41"/>
      <c r="CV49" s="46">
        <f t="shared" si="45"/>
        <v>0</v>
      </c>
      <c r="CW49" s="47" t="e">
        <f t="shared" si="46"/>
        <v>#DIV/0!</v>
      </c>
      <c r="CX49" s="47">
        <f t="shared" si="47"/>
        <v>0</v>
      </c>
      <c r="CY49" s="47" t="e">
        <f t="shared" si="48"/>
        <v>#DIV/0!</v>
      </c>
      <c r="CZ49" s="44">
        <f t="shared" si="49"/>
        <v>0</v>
      </c>
      <c r="DA49" s="48" t="e">
        <f t="shared" si="50"/>
        <v>#DIV/0!</v>
      </c>
      <c r="DB49" s="46">
        <f t="shared" si="51"/>
        <v>0</v>
      </c>
      <c r="DC49" s="47" t="e">
        <f t="shared" si="52"/>
        <v>#DIV/0!</v>
      </c>
      <c r="DD49" s="44">
        <f t="shared" si="53"/>
        <v>0</v>
      </c>
      <c r="DE49" s="47" t="e">
        <f t="shared" si="54"/>
        <v>#DIV/0!</v>
      </c>
      <c r="DF49" s="44">
        <f t="shared" si="55"/>
        <v>0</v>
      </c>
      <c r="DG49" s="48" t="e">
        <f t="shared" si="56"/>
        <v>#DIV/0!</v>
      </c>
      <c r="DH49" s="174"/>
      <c r="DI49" s="187" t="s">
        <v>41</v>
      </c>
      <c r="DJ49" s="46">
        <f t="shared" si="57"/>
        <v>0</v>
      </c>
      <c r="DK49" s="44">
        <f t="shared" si="58"/>
        <v>0</v>
      </c>
      <c r="DL49" s="45">
        <f t="shared" si="59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290"/>
      <c r="K50" s="47"/>
      <c r="L50" s="44"/>
      <c r="M50" s="47"/>
      <c r="N50" s="44"/>
      <c r="O50" s="48"/>
      <c r="P50" s="137">
        <f t="shared" si="27"/>
        <v>0</v>
      </c>
      <c r="Q50" s="138">
        <f t="shared" si="28"/>
        <v>0</v>
      </c>
      <c r="R50" s="139">
        <f t="shared" si="29"/>
        <v>0</v>
      </c>
      <c r="S50" s="39"/>
      <c r="T50" s="43"/>
      <c r="U50" s="47"/>
      <c r="V50" s="44"/>
      <c r="W50" s="47"/>
      <c r="X50" s="44"/>
      <c r="Y50" s="48"/>
      <c r="Z50" s="46"/>
      <c r="AA50" s="47"/>
      <c r="AB50" s="44"/>
      <c r="AC50" s="47"/>
      <c r="AD50" s="44"/>
      <c r="AE50" s="48"/>
      <c r="AF50" s="137">
        <f t="shared" si="30"/>
        <v>0</v>
      </c>
      <c r="AG50" s="138">
        <f t="shared" si="31"/>
        <v>0</v>
      </c>
      <c r="AH50" s="139">
        <f t="shared" si="32"/>
        <v>0</v>
      </c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>
        <f t="shared" si="33"/>
        <v>0</v>
      </c>
      <c r="AW50" s="138">
        <f t="shared" si="34"/>
        <v>0</v>
      </c>
      <c r="AX50" s="139">
        <f t="shared" si="35"/>
        <v>0</v>
      </c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>
        <f t="shared" si="36"/>
        <v>0</v>
      </c>
      <c r="BM50" s="138">
        <f t="shared" si="37"/>
        <v>0</v>
      </c>
      <c r="BN50" s="139">
        <f t="shared" si="38"/>
        <v>0</v>
      </c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>
        <f t="shared" si="39"/>
        <v>0</v>
      </c>
      <c r="CC50" s="138">
        <f t="shared" si="40"/>
        <v>0</v>
      </c>
      <c r="CD50" s="139">
        <f t="shared" si="41"/>
        <v>0</v>
      </c>
      <c r="CE50" s="41"/>
      <c r="CF50" s="46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>
        <f t="shared" si="42"/>
        <v>0</v>
      </c>
      <c r="CS50" s="138">
        <f t="shared" si="43"/>
        <v>0</v>
      </c>
      <c r="CT50" s="139">
        <f t="shared" si="44"/>
        <v>0</v>
      </c>
      <c r="CU50" s="41"/>
      <c r="CV50" s="46">
        <f t="shared" si="45"/>
        <v>0</v>
      </c>
      <c r="CW50" s="47" t="e">
        <f t="shared" si="46"/>
        <v>#DIV/0!</v>
      </c>
      <c r="CX50" s="47">
        <f t="shared" si="47"/>
        <v>0</v>
      </c>
      <c r="CY50" s="47" t="e">
        <f t="shared" si="48"/>
        <v>#DIV/0!</v>
      </c>
      <c r="CZ50" s="44">
        <f t="shared" si="49"/>
        <v>0</v>
      </c>
      <c r="DA50" s="48" t="e">
        <f t="shared" si="50"/>
        <v>#DIV/0!</v>
      </c>
      <c r="DB50" s="46">
        <f t="shared" si="51"/>
        <v>0</v>
      </c>
      <c r="DC50" s="47" t="e">
        <f t="shared" si="52"/>
        <v>#DIV/0!</v>
      </c>
      <c r="DD50" s="44">
        <f t="shared" si="53"/>
        <v>0</v>
      </c>
      <c r="DE50" s="47" t="e">
        <f t="shared" si="54"/>
        <v>#DIV/0!</v>
      </c>
      <c r="DF50" s="44">
        <f t="shared" si="55"/>
        <v>0</v>
      </c>
      <c r="DG50" s="48" t="e">
        <f t="shared" si="56"/>
        <v>#DIV/0!</v>
      </c>
      <c r="DH50" s="174"/>
      <c r="DI50" s="187" t="s">
        <v>42</v>
      </c>
      <c r="DJ50" s="46">
        <f t="shared" si="57"/>
        <v>0</v>
      </c>
      <c r="DK50" s="44">
        <f t="shared" si="58"/>
        <v>0</v>
      </c>
      <c r="DL50" s="45">
        <f t="shared" si="59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290"/>
      <c r="K51" s="47"/>
      <c r="L51" s="44"/>
      <c r="M51" s="47"/>
      <c r="N51" s="44"/>
      <c r="O51" s="48"/>
      <c r="P51" s="137">
        <f t="shared" si="27"/>
        <v>0</v>
      </c>
      <c r="Q51" s="138">
        <f t="shared" si="28"/>
        <v>0</v>
      </c>
      <c r="R51" s="139">
        <f t="shared" si="29"/>
        <v>0</v>
      </c>
      <c r="S51" s="39"/>
      <c r="T51" s="43"/>
      <c r="U51" s="47"/>
      <c r="V51" s="44"/>
      <c r="W51" s="47"/>
      <c r="X51" s="44"/>
      <c r="Y51" s="48"/>
      <c r="Z51" s="46"/>
      <c r="AA51" s="47"/>
      <c r="AB51" s="44"/>
      <c r="AC51" s="47"/>
      <c r="AD51" s="44"/>
      <c r="AE51" s="48"/>
      <c r="AF51" s="137">
        <f t="shared" si="30"/>
        <v>0</v>
      </c>
      <c r="AG51" s="138">
        <f t="shared" si="31"/>
        <v>0</v>
      </c>
      <c r="AH51" s="139">
        <f t="shared" si="32"/>
        <v>0</v>
      </c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>
        <f t="shared" si="33"/>
        <v>0</v>
      </c>
      <c r="AW51" s="138">
        <f t="shared" si="34"/>
        <v>0</v>
      </c>
      <c r="AX51" s="139">
        <f t="shared" si="35"/>
        <v>0</v>
      </c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>
        <f t="shared" si="36"/>
        <v>0</v>
      </c>
      <c r="BM51" s="138">
        <f t="shared" si="37"/>
        <v>0</v>
      </c>
      <c r="BN51" s="139">
        <f t="shared" si="38"/>
        <v>0</v>
      </c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>
        <f t="shared" si="39"/>
        <v>0</v>
      </c>
      <c r="CC51" s="138">
        <f t="shared" si="40"/>
        <v>0</v>
      </c>
      <c r="CD51" s="139">
        <f t="shared" si="41"/>
        <v>0</v>
      </c>
      <c r="CE51" s="41"/>
      <c r="CF51" s="46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>
        <f t="shared" si="42"/>
        <v>0</v>
      </c>
      <c r="CS51" s="138">
        <f t="shared" si="43"/>
        <v>0</v>
      </c>
      <c r="CT51" s="139">
        <f t="shared" si="44"/>
        <v>0</v>
      </c>
      <c r="CU51" s="41"/>
      <c r="CV51" s="46">
        <f t="shared" si="45"/>
        <v>0</v>
      </c>
      <c r="CW51" s="47" t="e">
        <f t="shared" si="46"/>
        <v>#DIV/0!</v>
      </c>
      <c r="CX51" s="47">
        <f t="shared" si="47"/>
        <v>0</v>
      </c>
      <c r="CY51" s="47" t="e">
        <f t="shared" si="48"/>
        <v>#DIV/0!</v>
      </c>
      <c r="CZ51" s="44">
        <f t="shared" si="49"/>
        <v>0</v>
      </c>
      <c r="DA51" s="48" t="e">
        <f t="shared" si="50"/>
        <v>#DIV/0!</v>
      </c>
      <c r="DB51" s="46">
        <f t="shared" si="51"/>
        <v>0</v>
      </c>
      <c r="DC51" s="47" t="e">
        <f t="shared" si="52"/>
        <v>#DIV/0!</v>
      </c>
      <c r="DD51" s="44">
        <f t="shared" si="53"/>
        <v>0</v>
      </c>
      <c r="DE51" s="47" t="e">
        <f t="shared" si="54"/>
        <v>#DIV/0!</v>
      </c>
      <c r="DF51" s="44">
        <f t="shared" si="55"/>
        <v>0</v>
      </c>
      <c r="DG51" s="48" t="e">
        <f t="shared" si="56"/>
        <v>#DIV/0!</v>
      </c>
      <c r="DH51" s="174"/>
      <c r="DI51" s="187" t="s">
        <v>62</v>
      </c>
      <c r="DJ51" s="46">
        <f t="shared" si="57"/>
        <v>0</v>
      </c>
      <c r="DK51" s="44">
        <f t="shared" si="58"/>
        <v>0</v>
      </c>
      <c r="DL51" s="45">
        <f t="shared" si="59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290"/>
      <c r="K52" s="47"/>
      <c r="L52" s="44"/>
      <c r="M52" s="47"/>
      <c r="N52" s="44"/>
      <c r="O52" s="48"/>
      <c r="P52" s="137">
        <f t="shared" si="27"/>
        <v>0</v>
      </c>
      <c r="Q52" s="138">
        <f t="shared" si="28"/>
        <v>0</v>
      </c>
      <c r="R52" s="139">
        <f t="shared" si="29"/>
        <v>0</v>
      </c>
      <c r="S52" s="39"/>
      <c r="T52" s="43"/>
      <c r="U52" s="47"/>
      <c r="V52" s="44"/>
      <c r="W52" s="47"/>
      <c r="X52" s="44"/>
      <c r="Y52" s="48"/>
      <c r="Z52" s="46"/>
      <c r="AA52" s="47"/>
      <c r="AB52" s="44"/>
      <c r="AC52" s="47"/>
      <c r="AD52" s="44"/>
      <c r="AE52" s="48"/>
      <c r="AF52" s="137">
        <f t="shared" si="30"/>
        <v>0</v>
      </c>
      <c r="AG52" s="138">
        <f t="shared" si="31"/>
        <v>0</v>
      </c>
      <c r="AH52" s="139">
        <f t="shared" si="32"/>
        <v>0</v>
      </c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>
        <f t="shared" si="33"/>
        <v>0</v>
      </c>
      <c r="AW52" s="138">
        <f t="shared" si="34"/>
        <v>0</v>
      </c>
      <c r="AX52" s="139">
        <f t="shared" si="35"/>
        <v>0</v>
      </c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>
        <f t="shared" si="36"/>
        <v>0</v>
      </c>
      <c r="BM52" s="138">
        <f t="shared" si="37"/>
        <v>0</v>
      </c>
      <c r="BN52" s="139">
        <f t="shared" si="38"/>
        <v>0</v>
      </c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>
        <f t="shared" si="39"/>
        <v>0</v>
      </c>
      <c r="CC52" s="138">
        <f t="shared" si="40"/>
        <v>0</v>
      </c>
      <c r="CD52" s="139">
        <f t="shared" si="41"/>
        <v>0</v>
      </c>
      <c r="CE52" s="41"/>
      <c r="CF52" s="46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>
        <f t="shared" si="42"/>
        <v>0</v>
      </c>
      <c r="CS52" s="138">
        <f t="shared" si="43"/>
        <v>0</v>
      </c>
      <c r="CT52" s="139">
        <f t="shared" si="44"/>
        <v>0</v>
      </c>
      <c r="CU52" s="41"/>
      <c r="CV52" s="46">
        <f t="shared" si="45"/>
        <v>0</v>
      </c>
      <c r="CW52" s="47" t="e">
        <f t="shared" si="46"/>
        <v>#DIV/0!</v>
      </c>
      <c r="CX52" s="47">
        <f t="shared" si="47"/>
        <v>0</v>
      </c>
      <c r="CY52" s="47" t="e">
        <f t="shared" si="48"/>
        <v>#DIV/0!</v>
      </c>
      <c r="CZ52" s="44">
        <f t="shared" si="49"/>
        <v>0</v>
      </c>
      <c r="DA52" s="48" t="e">
        <f t="shared" si="50"/>
        <v>#DIV/0!</v>
      </c>
      <c r="DB52" s="46">
        <f t="shared" si="51"/>
        <v>0</v>
      </c>
      <c r="DC52" s="47" t="e">
        <f t="shared" si="52"/>
        <v>#DIV/0!</v>
      </c>
      <c r="DD52" s="44">
        <f t="shared" si="53"/>
        <v>0</v>
      </c>
      <c r="DE52" s="47" t="e">
        <f t="shared" si="54"/>
        <v>#DIV/0!</v>
      </c>
      <c r="DF52" s="44">
        <f t="shared" si="55"/>
        <v>0</v>
      </c>
      <c r="DG52" s="48" t="e">
        <f t="shared" si="56"/>
        <v>#DIV/0!</v>
      </c>
      <c r="DH52" s="174"/>
      <c r="DI52" s="187" t="s">
        <v>43</v>
      </c>
      <c r="DJ52" s="46">
        <f t="shared" si="57"/>
        <v>0</v>
      </c>
      <c r="DK52" s="44">
        <f t="shared" si="58"/>
        <v>0</v>
      </c>
      <c r="DL52" s="45">
        <f t="shared" si="59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290"/>
      <c r="K53" s="47"/>
      <c r="L53" s="44"/>
      <c r="M53" s="47"/>
      <c r="N53" s="44"/>
      <c r="O53" s="48"/>
      <c r="P53" s="137">
        <f t="shared" si="27"/>
        <v>0</v>
      </c>
      <c r="Q53" s="138">
        <f t="shared" si="28"/>
        <v>0</v>
      </c>
      <c r="R53" s="139">
        <f t="shared" si="29"/>
        <v>0</v>
      </c>
      <c r="S53" s="39"/>
      <c r="T53" s="43"/>
      <c r="U53" s="47"/>
      <c r="V53" s="44"/>
      <c r="W53" s="47"/>
      <c r="X53" s="44"/>
      <c r="Y53" s="48"/>
      <c r="Z53" s="46"/>
      <c r="AA53" s="47"/>
      <c r="AB53" s="44"/>
      <c r="AC53" s="47"/>
      <c r="AD53" s="44"/>
      <c r="AE53" s="48"/>
      <c r="AF53" s="137">
        <f t="shared" si="30"/>
        <v>0</v>
      </c>
      <c r="AG53" s="138">
        <f t="shared" si="31"/>
        <v>0</v>
      </c>
      <c r="AH53" s="139">
        <f t="shared" si="32"/>
        <v>0</v>
      </c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>
        <f t="shared" si="33"/>
        <v>0</v>
      </c>
      <c r="AW53" s="138">
        <f t="shared" si="34"/>
        <v>0</v>
      </c>
      <c r="AX53" s="139">
        <f t="shared" si="35"/>
        <v>0</v>
      </c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>
        <f t="shared" si="36"/>
        <v>0</v>
      </c>
      <c r="BM53" s="138">
        <f t="shared" si="37"/>
        <v>0</v>
      </c>
      <c r="BN53" s="139">
        <f t="shared" si="38"/>
        <v>0</v>
      </c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>
        <f t="shared" si="39"/>
        <v>0</v>
      </c>
      <c r="CC53" s="138">
        <f t="shared" si="40"/>
        <v>0</v>
      </c>
      <c r="CD53" s="139">
        <f t="shared" si="41"/>
        <v>0</v>
      </c>
      <c r="CE53" s="41"/>
      <c r="CF53" s="46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>
        <f t="shared" si="42"/>
        <v>0</v>
      </c>
      <c r="CS53" s="138">
        <f t="shared" si="43"/>
        <v>0</v>
      </c>
      <c r="CT53" s="139">
        <f t="shared" si="44"/>
        <v>0</v>
      </c>
      <c r="CU53" s="41"/>
      <c r="CV53" s="46">
        <f t="shared" si="45"/>
        <v>0</v>
      </c>
      <c r="CW53" s="47" t="e">
        <f t="shared" si="46"/>
        <v>#DIV/0!</v>
      </c>
      <c r="CX53" s="47">
        <f t="shared" si="47"/>
        <v>0</v>
      </c>
      <c r="CY53" s="47" t="e">
        <f t="shared" si="48"/>
        <v>#DIV/0!</v>
      </c>
      <c r="CZ53" s="44">
        <f t="shared" si="49"/>
        <v>0</v>
      </c>
      <c r="DA53" s="48" t="e">
        <f t="shared" si="50"/>
        <v>#DIV/0!</v>
      </c>
      <c r="DB53" s="46">
        <f t="shared" si="51"/>
        <v>0</v>
      </c>
      <c r="DC53" s="47" t="e">
        <f t="shared" si="52"/>
        <v>#DIV/0!</v>
      </c>
      <c r="DD53" s="44">
        <f t="shared" si="53"/>
        <v>0</v>
      </c>
      <c r="DE53" s="47" t="e">
        <f t="shared" si="54"/>
        <v>#DIV/0!</v>
      </c>
      <c r="DF53" s="44">
        <f t="shared" si="55"/>
        <v>0</v>
      </c>
      <c r="DG53" s="48" t="e">
        <f t="shared" si="56"/>
        <v>#DIV/0!</v>
      </c>
      <c r="DH53" s="174"/>
      <c r="DI53" s="187" t="s">
        <v>44</v>
      </c>
      <c r="DJ53" s="46">
        <f t="shared" si="57"/>
        <v>0</v>
      </c>
      <c r="DK53" s="44">
        <f t="shared" si="58"/>
        <v>0</v>
      </c>
      <c r="DL53" s="45">
        <f t="shared" si="59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290"/>
      <c r="K54" s="47"/>
      <c r="L54" s="44"/>
      <c r="M54" s="47"/>
      <c r="N54" s="44"/>
      <c r="O54" s="48"/>
      <c r="P54" s="137">
        <f t="shared" si="27"/>
        <v>0</v>
      </c>
      <c r="Q54" s="138">
        <f t="shared" si="28"/>
        <v>0</v>
      </c>
      <c r="R54" s="139">
        <f t="shared" si="29"/>
        <v>0</v>
      </c>
      <c r="S54" s="39"/>
      <c r="T54" s="43"/>
      <c r="U54" s="47"/>
      <c r="V54" s="44"/>
      <c r="W54" s="47"/>
      <c r="X54" s="44"/>
      <c r="Y54" s="48"/>
      <c r="Z54" s="46"/>
      <c r="AA54" s="47"/>
      <c r="AB54" s="44"/>
      <c r="AC54" s="47"/>
      <c r="AD54" s="44"/>
      <c r="AE54" s="48"/>
      <c r="AF54" s="137">
        <f t="shared" si="30"/>
        <v>0</v>
      </c>
      <c r="AG54" s="138">
        <f t="shared" si="31"/>
        <v>0</v>
      </c>
      <c r="AH54" s="139">
        <f t="shared" si="32"/>
        <v>0</v>
      </c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>
        <f t="shared" si="33"/>
        <v>0</v>
      </c>
      <c r="AW54" s="138">
        <f t="shared" si="34"/>
        <v>0</v>
      </c>
      <c r="AX54" s="139">
        <f t="shared" si="35"/>
        <v>0</v>
      </c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>
        <f t="shared" si="36"/>
        <v>0</v>
      </c>
      <c r="BM54" s="138">
        <f t="shared" si="37"/>
        <v>0</v>
      </c>
      <c r="BN54" s="139">
        <f t="shared" si="38"/>
        <v>0</v>
      </c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>
        <f t="shared" si="39"/>
        <v>0</v>
      </c>
      <c r="CC54" s="138">
        <f t="shared" si="40"/>
        <v>0</v>
      </c>
      <c r="CD54" s="139">
        <f t="shared" si="41"/>
        <v>0</v>
      </c>
      <c r="CE54" s="41"/>
      <c r="CF54" s="46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>
        <f t="shared" si="42"/>
        <v>0</v>
      </c>
      <c r="CS54" s="138">
        <f t="shared" si="43"/>
        <v>0</v>
      </c>
      <c r="CT54" s="139">
        <f t="shared" si="44"/>
        <v>0</v>
      </c>
      <c r="CU54" s="41"/>
      <c r="CV54" s="46">
        <f t="shared" si="45"/>
        <v>0</v>
      </c>
      <c r="CW54" s="47" t="e">
        <f t="shared" si="46"/>
        <v>#DIV/0!</v>
      </c>
      <c r="CX54" s="47">
        <f t="shared" si="47"/>
        <v>0</v>
      </c>
      <c r="CY54" s="47" t="e">
        <f t="shared" si="48"/>
        <v>#DIV/0!</v>
      </c>
      <c r="CZ54" s="44">
        <f t="shared" si="49"/>
        <v>0</v>
      </c>
      <c r="DA54" s="48" t="e">
        <f t="shared" si="50"/>
        <v>#DIV/0!</v>
      </c>
      <c r="DB54" s="46">
        <f t="shared" si="51"/>
        <v>0</v>
      </c>
      <c r="DC54" s="47" t="e">
        <f t="shared" si="52"/>
        <v>#DIV/0!</v>
      </c>
      <c r="DD54" s="44">
        <f t="shared" si="53"/>
        <v>0</v>
      </c>
      <c r="DE54" s="47" t="e">
        <f t="shared" si="54"/>
        <v>#DIV/0!</v>
      </c>
      <c r="DF54" s="44">
        <f t="shared" si="55"/>
        <v>0</v>
      </c>
      <c r="DG54" s="48" t="e">
        <f t="shared" si="56"/>
        <v>#DIV/0!</v>
      </c>
      <c r="DH54" s="174"/>
      <c r="DI54" s="187" t="s">
        <v>45</v>
      </c>
      <c r="DJ54" s="46">
        <f t="shared" si="57"/>
        <v>0</v>
      </c>
      <c r="DK54" s="44">
        <f t="shared" si="58"/>
        <v>0</v>
      </c>
      <c r="DL54" s="45">
        <f t="shared" si="59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290"/>
      <c r="K55" s="47"/>
      <c r="L55" s="44"/>
      <c r="M55" s="47"/>
      <c r="N55" s="44"/>
      <c r="O55" s="48"/>
      <c r="P55" s="137">
        <f t="shared" si="27"/>
        <v>0</v>
      </c>
      <c r="Q55" s="138">
        <f t="shared" si="28"/>
        <v>0</v>
      </c>
      <c r="R55" s="139">
        <f t="shared" si="29"/>
        <v>0</v>
      </c>
      <c r="S55" s="39"/>
      <c r="T55" s="43"/>
      <c r="U55" s="47"/>
      <c r="V55" s="44"/>
      <c r="W55" s="47"/>
      <c r="X55" s="44"/>
      <c r="Y55" s="48"/>
      <c r="Z55" s="46"/>
      <c r="AA55" s="47"/>
      <c r="AB55" s="44"/>
      <c r="AC55" s="47"/>
      <c r="AD55" s="44"/>
      <c r="AE55" s="48"/>
      <c r="AF55" s="137">
        <f t="shared" si="30"/>
        <v>0</v>
      </c>
      <c r="AG55" s="138">
        <f t="shared" si="31"/>
        <v>0</v>
      </c>
      <c r="AH55" s="139">
        <f t="shared" si="32"/>
        <v>0</v>
      </c>
      <c r="AI55" s="41"/>
      <c r="AJ55" s="43"/>
      <c r="AK55" s="47"/>
      <c r="AL55" s="44"/>
      <c r="AM55" s="47"/>
      <c r="AN55" s="44"/>
      <c r="AO55" s="47"/>
      <c r="AP55" s="46"/>
      <c r="AQ55" s="47"/>
      <c r="AR55" s="44"/>
      <c r="AS55" s="47"/>
      <c r="AT55" s="44"/>
      <c r="AU55" s="48"/>
      <c r="AV55" s="137">
        <f t="shared" si="33"/>
        <v>0</v>
      </c>
      <c r="AW55" s="138">
        <f t="shared" si="34"/>
        <v>0</v>
      </c>
      <c r="AX55" s="139">
        <f t="shared" si="35"/>
        <v>0</v>
      </c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>
        <f t="shared" si="36"/>
        <v>0</v>
      </c>
      <c r="BM55" s="138">
        <f t="shared" si="37"/>
        <v>0</v>
      </c>
      <c r="BN55" s="139">
        <f t="shared" si="38"/>
        <v>0</v>
      </c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>
        <f t="shared" si="39"/>
        <v>0</v>
      </c>
      <c r="CC55" s="138">
        <f t="shared" si="40"/>
        <v>0</v>
      </c>
      <c r="CD55" s="139">
        <f t="shared" si="41"/>
        <v>0</v>
      </c>
      <c r="CE55" s="41"/>
      <c r="CF55" s="46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>
        <f t="shared" si="42"/>
        <v>0</v>
      </c>
      <c r="CS55" s="138">
        <f t="shared" si="43"/>
        <v>0</v>
      </c>
      <c r="CT55" s="139">
        <f t="shared" si="44"/>
        <v>0</v>
      </c>
      <c r="CU55" s="41"/>
      <c r="CV55" s="46">
        <f t="shared" si="45"/>
        <v>0</v>
      </c>
      <c r="CW55" s="47" t="e">
        <f t="shared" si="46"/>
        <v>#DIV/0!</v>
      </c>
      <c r="CX55" s="47">
        <f t="shared" si="47"/>
        <v>0</v>
      </c>
      <c r="CY55" s="47" t="e">
        <f t="shared" si="48"/>
        <v>#DIV/0!</v>
      </c>
      <c r="CZ55" s="44">
        <f t="shared" si="49"/>
        <v>0</v>
      </c>
      <c r="DA55" s="48" t="e">
        <f t="shared" si="50"/>
        <v>#DIV/0!</v>
      </c>
      <c r="DB55" s="46">
        <f t="shared" si="51"/>
        <v>0</v>
      </c>
      <c r="DC55" s="47" t="e">
        <f t="shared" si="52"/>
        <v>#DIV/0!</v>
      </c>
      <c r="DD55" s="44">
        <f t="shared" si="53"/>
        <v>0</v>
      </c>
      <c r="DE55" s="47" t="e">
        <f t="shared" si="54"/>
        <v>#DIV/0!</v>
      </c>
      <c r="DF55" s="44">
        <f t="shared" si="55"/>
        <v>0</v>
      </c>
      <c r="DG55" s="48" t="e">
        <f t="shared" si="56"/>
        <v>#DIV/0!</v>
      </c>
      <c r="DH55" s="174"/>
      <c r="DI55" s="187" t="s">
        <v>180</v>
      </c>
      <c r="DJ55" s="46">
        <f t="shared" si="57"/>
        <v>0</v>
      </c>
      <c r="DK55" s="44">
        <f t="shared" si="58"/>
        <v>0</v>
      </c>
      <c r="DL55" s="45">
        <f t="shared" si="59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290"/>
      <c r="K56" s="47"/>
      <c r="L56" s="44"/>
      <c r="M56" s="47"/>
      <c r="N56" s="44"/>
      <c r="O56" s="48"/>
      <c r="P56" s="137">
        <f t="shared" si="27"/>
        <v>0</v>
      </c>
      <c r="Q56" s="138">
        <f t="shared" si="28"/>
        <v>0</v>
      </c>
      <c r="R56" s="139">
        <f t="shared" si="29"/>
        <v>0</v>
      </c>
      <c r="S56" s="39"/>
      <c r="T56" s="43"/>
      <c r="U56" s="47"/>
      <c r="V56" s="44"/>
      <c r="W56" s="47"/>
      <c r="X56" s="44"/>
      <c r="Y56" s="48"/>
      <c r="Z56" s="46"/>
      <c r="AA56" s="47"/>
      <c r="AB56" s="44"/>
      <c r="AC56" s="47"/>
      <c r="AD56" s="44"/>
      <c r="AE56" s="48"/>
      <c r="AF56" s="137">
        <f t="shared" si="30"/>
        <v>0</v>
      </c>
      <c r="AG56" s="138">
        <f t="shared" si="31"/>
        <v>0</v>
      </c>
      <c r="AH56" s="139">
        <f t="shared" si="32"/>
        <v>0</v>
      </c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>
        <f t="shared" si="33"/>
        <v>0</v>
      </c>
      <c r="AW56" s="138">
        <f t="shared" si="34"/>
        <v>0</v>
      </c>
      <c r="AX56" s="139">
        <f t="shared" si="35"/>
        <v>0</v>
      </c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>
        <f t="shared" si="36"/>
        <v>0</v>
      </c>
      <c r="BM56" s="138">
        <f t="shared" si="37"/>
        <v>0</v>
      </c>
      <c r="BN56" s="139">
        <f t="shared" si="38"/>
        <v>0</v>
      </c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>
        <f t="shared" si="39"/>
        <v>0</v>
      </c>
      <c r="CC56" s="138">
        <f t="shared" si="40"/>
        <v>0</v>
      </c>
      <c r="CD56" s="139">
        <f t="shared" si="41"/>
        <v>0</v>
      </c>
      <c r="CE56" s="41"/>
      <c r="CF56" s="46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>
        <f t="shared" si="42"/>
        <v>0</v>
      </c>
      <c r="CS56" s="138">
        <f t="shared" si="43"/>
        <v>0</v>
      </c>
      <c r="CT56" s="139">
        <f t="shared" si="44"/>
        <v>0</v>
      </c>
      <c r="CU56" s="41"/>
      <c r="CV56" s="46">
        <f t="shared" si="45"/>
        <v>0</v>
      </c>
      <c r="CW56" s="47" t="e">
        <f t="shared" si="46"/>
        <v>#DIV/0!</v>
      </c>
      <c r="CX56" s="47">
        <f t="shared" si="47"/>
        <v>0</v>
      </c>
      <c r="CY56" s="47" t="e">
        <f t="shared" si="48"/>
        <v>#DIV/0!</v>
      </c>
      <c r="CZ56" s="44">
        <f t="shared" si="49"/>
        <v>0</v>
      </c>
      <c r="DA56" s="48" t="e">
        <f t="shared" si="50"/>
        <v>#DIV/0!</v>
      </c>
      <c r="DB56" s="46">
        <f t="shared" si="51"/>
        <v>0</v>
      </c>
      <c r="DC56" s="47" t="e">
        <f t="shared" si="52"/>
        <v>#DIV/0!</v>
      </c>
      <c r="DD56" s="44">
        <f t="shared" si="53"/>
        <v>0</v>
      </c>
      <c r="DE56" s="47" t="e">
        <f t="shared" si="54"/>
        <v>#DIV/0!</v>
      </c>
      <c r="DF56" s="44">
        <f t="shared" si="55"/>
        <v>0</v>
      </c>
      <c r="DG56" s="48" t="e">
        <f t="shared" si="56"/>
        <v>#DIV/0!</v>
      </c>
      <c r="DH56" s="174"/>
      <c r="DI56" s="187" t="s">
        <v>46</v>
      </c>
      <c r="DJ56" s="46">
        <f t="shared" si="57"/>
        <v>0</v>
      </c>
      <c r="DK56" s="44">
        <f t="shared" si="58"/>
        <v>0</v>
      </c>
      <c r="DL56" s="45">
        <f t="shared" si="59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290"/>
      <c r="K57" s="47"/>
      <c r="L57" s="44"/>
      <c r="M57" s="47"/>
      <c r="N57" s="44"/>
      <c r="O57" s="48"/>
      <c r="P57" s="137">
        <f t="shared" si="27"/>
        <v>0</v>
      </c>
      <c r="Q57" s="138">
        <f t="shared" si="28"/>
        <v>0</v>
      </c>
      <c r="R57" s="139">
        <f t="shared" si="29"/>
        <v>0</v>
      </c>
      <c r="S57" s="39"/>
      <c r="T57" s="43"/>
      <c r="U57" s="47"/>
      <c r="V57" s="44"/>
      <c r="W57" s="47"/>
      <c r="X57" s="44"/>
      <c r="Y57" s="48"/>
      <c r="Z57" s="46"/>
      <c r="AA57" s="47"/>
      <c r="AB57" s="44"/>
      <c r="AC57" s="47"/>
      <c r="AD57" s="44"/>
      <c r="AE57" s="48"/>
      <c r="AF57" s="137">
        <f t="shared" si="30"/>
        <v>0</v>
      </c>
      <c r="AG57" s="138">
        <f t="shared" si="31"/>
        <v>0</v>
      </c>
      <c r="AH57" s="139">
        <f t="shared" si="32"/>
        <v>0</v>
      </c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>
        <f t="shared" si="33"/>
        <v>0</v>
      </c>
      <c r="AW57" s="138">
        <f t="shared" si="34"/>
        <v>0</v>
      </c>
      <c r="AX57" s="139">
        <f t="shared" si="35"/>
        <v>0</v>
      </c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>
        <f t="shared" si="36"/>
        <v>0</v>
      </c>
      <c r="BM57" s="138">
        <f t="shared" si="37"/>
        <v>0</v>
      </c>
      <c r="BN57" s="139">
        <f t="shared" si="38"/>
        <v>0</v>
      </c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>
        <f t="shared" si="39"/>
        <v>0</v>
      </c>
      <c r="CC57" s="138">
        <f t="shared" si="40"/>
        <v>0</v>
      </c>
      <c r="CD57" s="139">
        <f t="shared" si="41"/>
        <v>0</v>
      </c>
      <c r="CE57" s="41"/>
      <c r="CF57" s="46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>
        <f t="shared" si="42"/>
        <v>0</v>
      </c>
      <c r="CS57" s="138">
        <f t="shared" si="43"/>
        <v>0</v>
      </c>
      <c r="CT57" s="139">
        <f t="shared" si="44"/>
        <v>0</v>
      </c>
      <c r="CU57" s="41"/>
      <c r="CV57" s="46">
        <f t="shared" si="45"/>
        <v>0</v>
      </c>
      <c r="CW57" s="47" t="e">
        <f t="shared" si="46"/>
        <v>#DIV/0!</v>
      </c>
      <c r="CX57" s="47">
        <f t="shared" si="47"/>
        <v>0</v>
      </c>
      <c r="CY57" s="47" t="e">
        <f t="shared" si="48"/>
        <v>#DIV/0!</v>
      </c>
      <c r="CZ57" s="44">
        <f t="shared" si="49"/>
        <v>0</v>
      </c>
      <c r="DA57" s="48" t="e">
        <f t="shared" si="50"/>
        <v>#DIV/0!</v>
      </c>
      <c r="DB57" s="46">
        <f t="shared" si="51"/>
        <v>0</v>
      </c>
      <c r="DC57" s="47" t="e">
        <f t="shared" si="52"/>
        <v>#DIV/0!</v>
      </c>
      <c r="DD57" s="44">
        <f t="shared" si="53"/>
        <v>0</v>
      </c>
      <c r="DE57" s="47" t="e">
        <f t="shared" si="54"/>
        <v>#DIV/0!</v>
      </c>
      <c r="DF57" s="44">
        <f t="shared" si="55"/>
        <v>0</v>
      </c>
      <c r="DG57" s="48" t="e">
        <f t="shared" si="56"/>
        <v>#DIV/0!</v>
      </c>
      <c r="DH57" s="174"/>
      <c r="DI57" s="187" t="s">
        <v>57</v>
      </c>
      <c r="DJ57" s="46">
        <f t="shared" si="57"/>
        <v>0</v>
      </c>
      <c r="DK57" s="44">
        <f t="shared" si="58"/>
        <v>0</v>
      </c>
      <c r="DL57" s="45">
        <f t="shared" si="59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290"/>
      <c r="K58" s="47"/>
      <c r="L58" s="44"/>
      <c r="M58" s="47"/>
      <c r="N58" s="44"/>
      <c r="O58" s="48"/>
      <c r="P58" s="137">
        <f t="shared" si="27"/>
        <v>0</v>
      </c>
      <c r="Q58" s="138">
        <f t="shared" si="28"/>
        <v>0</v>
      </c>
      <c r="R58" s="139">
        <f t="shared" si="29"/>
        <v>0</v>
      </c>
      <c r="S58" s="39"/>
      <c r="T58" s="43"/>
      <c r="U58" s="47"/>
      <c r="V58" s="44"/>
      <c r="W58" s="47"/>
      <c r="X58" s="44"/>
      <c r="Y58" s="48"/>
      <c r="Z58" s="46"/>
      <c r="AA58" s="47"/>
      <c r="AB58" s="44"/>
      <c r="AC58" s="47"/>
      <c r="AD58" s="44"/>
      <c r="AE58" s="48"/>
      <c r="AF58" s="137">
        <f t="shared" si="30"/>
        <v>0</v>
      </c>
      <c r="AG58" s="138">
        <f t="shared" si="31"/>
        <v>0</v>
      </c>
      <c r="AH58" s="139">
        <f t="shared" si="32"/>
        <v>0</v>
      </c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>
        <f t="shared" si="33"/>
        <v>0</v>
      </c>
      <c r="AW58" s="138">
        <f t="shared" si="34"/>
        <v>0</v>
      </c>
      <c r="AX58" s="139">
        <f t="shared" si="35"/>
        <v>0</v>
      </c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>
        <f t="shared" si="36"/>
        <v>0</v>
      </c>
      <c r="BM58" s="138">
        <f t="shared" si="37"/>
        <v>0</v>
      </c>
      <c r="BN58" s="139">
        <f t="shared" si="38"/>
        <v>0</v>
      </c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>
        <f t="shared" si="39"/>
        <v>0</v>
      </c>
      <c r="CC58" s="138">
        <f t="shared" si="40"/>
        <v>0</v>
      </c>
      <c r="CD58" s="139">
        <f t="shared" si="41"/>
        <v>0</v>
      </c>
      <c r="CE58" s="41"/>
      <c r="CF58" s="46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>
        <f t="shared" si="42"/>
        <v>0</v>
      </c>
      <c r="CS58" s="138">
        <f t="shared" si="43"/>
        <v>0</v>
      </c>
      <c r="CT58" s="139">
        <f t="shared" si="44"/>
        <v>0</v>
      </c>
      <c r="CU58" s="41"/>
      <c r="CV58" s="46">
        <f t="shared" si="45"/>
        <v>0</v>
      </c>
      <c r="CW58" s="47" t="e">
        <f t="shared" si="46"/>
        <v>#DIV/0!</v>
      </c>
      <c r="CX58" s="47">
        <f t="shared" si="47"/>
        <v>0</v>
      </c>
      <c r="CY58" s="47" t="e">
        <f t="shared" si="48"/>
        <v>#DIV/0!</v>
      </c>
      <c r="CZ58" s="44">
        <f t="shared" si="49"/>
        <v>0</v>
      </c>
      <c r="DA58" s="48" t="e">
        <f t="shared" si="50"/>
        <v>#DIV/0!</v>
      </c>
      <c r="DB58" s="46">
        <f t="shared" si="51"/>
        <v>0</v>
      </c>
      <c r="DC58" s="47" t="e">
        <f t="shared" si="52"/>
        <v>#DIV/0!</v>
      </c>
      <c r="DD58" s="44">
        <f t="shared" si="53"/>
        <v>0</v>
      </c>
      <c r="DE58" s="47" t="e">
        <f t="shared" si="54"/>
        <v>#DIV/0!</v>
      </c>
      <c r="DF58" s="44">
        <f t="shared" si="55"/>
        <v>0</v>
      </c>
      <c r="DG58" s="48" t="e">
        <f t="shared" si="56"/>
        <v>#DIV/0!</v>
      </c>
      <c r="DH58" s="174"/>
      <c r="DI58" s="187" t="s">
        <v>58</v>
      </c>
      <c r="DJ58" s="46">
        <f t="shared" si="57"/>
        <v>0</v>
      </c>
      <c r="DK58" s="44">
        <f t="shared" si="58"/>
        <v>0</v>
      </c>
      <c r="DL58" s="45">
        <f t="shared" si="59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290"/>
      <c r="K59" s="47"/>
      <c r="L59" s="44"/>
      <c r="M59" s="47"/>
      <c r="N59" s="44"/>
      <c r="O59" s="48"/>
      <c r="P59" s="137">
        <f t="shared" si="27"/>
        <v>0</v>
      </c>
      <c r="Q59" s="138">
        <f t="shared" si="28"/>
        <v>0</v>
      </c>
      <c r="R59" s="139">
        <f t="shared" si="29"/>
        <v>0</v>
      </c>
      <c r="S59" s="39"/>
      <c r="T59" s="43"/>
      <c r="U59" s="47"/>
      <c r="V59" s="44"/>
      <c r="W59" s="47"/>
      <c r="X59" s="44"/>
      <c r="Y59" s="48"/>
      <c r="Z59" s="46"/>
      <c r="AA59" s="47"/>
      <c r="AB59" s="44"/>
      <c r="AC59" s="47"/>
      <c r="AD59" s="44"/>
      <c r="AE59" s="48"/>
      <c r="AF59" s="137">
        <f t="shared" si="30"/>
        <v>0</v>
      </c>
      <c r="AG59" s="138">
        <f t="shared" si="31"/>
        <v>0</v>
      </c>
      <c r="AH59" s="139">
        <f t="shared" si="32"/>
        <v>0</v>
      </c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>
        <f t="shared" si="33"/>
        <v>0</v>
      </c>
      <c r="AW59" s="138">
        <f t="shared" si="34"/>
        <v>0</v>
      </c>
      <c r="AX59" s="139">
        <f t="shared" si="35"/>
        <v>0</v>
      </c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>
        <f t="shared" si="36"/>
        <v>0</v>
      </c>
      <c r="BM59" s="138">
        <f t="shared" si="37"/>
        <v>0</v>
      </c>
      <c r="BN59" s="139">
        <f t="shared" si="38"/>
        <v>0</v>
      </c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>
        <f t="shared" si="39"/>
        <v>0</v>
      </c>
      <c r="CC59" s="138">
        <f t="shared" si="40"/>
        <v>0</v>
      </c>
      <c r="CD59" s="139">
        <f t="shared" si="41"/>
        <v>0</v>
      </c>
      <c r="CE59" s="41"/>
      <c r="CF59" s="46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>
        <f t="shared" si="42"/>
        <v>0</v>
      </c>
      <c r="CS59" s="138">
        <f t="shared" si="43"/>
        <v>0</v>
      </c>
      <c r="CT59" s="139">
        <f t="shared" si="44"/>
        <v>0</v>
      </c>
      <c r="CU59" s="41"/>
      <c r="CV59" s="46">
        <f t="shared" si="45"/>
        <v>0</v>
      </c>
      <c r="CW59" s="47" t="e">
        <f t="shared" si="46"/>
        <v>#DIV/0!</v>
      </c>
      <c r="CX59" s="47">
        <f t="shared" si="47"/>
        <v>0</v>
      </c>
      <c r="CY59" s="47" t="e">
        <f t="shared" si="48"/>
        <v>#DIV/0!</v>
      </c>
      <c r="CZ59" s="44">
        <f t="shared" si="49"/>
        <v>0</v>
      </c>
      <c r="DA59" s="48" t="e">
        <f t="shared" si="50"/>
        <v>#DIV/0!</v>
      </c>
      <c r="DB59" s="46">
        <f t="shared" si="51"/>
        <v>0</v>
      </c>
      <c r="DC59" s="47" t="e">
        <f t="shared" si="52"/>
        <v>#DIV/0!</v>
      </c>
      <c r="DD59" s="44">
        <f t="shared" si="53"/>
        <v>0</v>
      </c>
      <c r="DE59" s="47" t="e">
        <f t="shared" si="54"/>
        <v>#DIV/0!</v>
      </c>
      <c r="DF59" s="44">
        <f t="shared" si="55"/>
        <v>0</v>
      </c>
      <c r="DG59" s="48" t="e">
        <f t="shared" si="56"/>
        <v>#DIV/0!</v>
      </c>
      <c r="DH59" s="174"/>
      <c r="DI59" s="187" t="s">
        <v>6</v>
      </c>
      <c r="DJ59" s="46">
        <f t="shared" si="57"/>
        <v>0</v>
      </c>
      <c r="DK59" s="44">
        <f t="shared" si="58"/>
        <v>0</v>
      </c>
      <c r="DL59" s="45">
        <f t="shared" si="59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290"/>
      <c r="K60" s="47"/>
      <c r="L60" s="44"/>
      <c r="M60" s="47"/>
      <c r="N60" s="44"/>
      <c r="O60" s="48"/>
      <c r="P60" s="137">
        <f t="shared" si="27"/>
        <v>0</v>
      </c>
      <c r="Q60" s="138">
        <f t="shared" si="28"/>
        <v>0</v>
      </c>
      <c r="R60" s="139">
        <f t="shared" si="29"/>
        <v>0</v>
      </c>
      <c r="S60" s="39"/>
      <c r="T60" s="43"/>
      <c r="U60" s="47"/>
      <c r="V60" s="44"/>
      <c r="W60" s="47"/>
      <c r="X60" s="44"/>
      <c r="Y60" s="48"/>
      <c r="Z60" s="46"/>
      <c r="AA60" s="47"/>
      <c r="AB60" s="44"/>
      <c r="AC60" s="47"/>
      <c r="AD60" s="44"/>
      <c r="AE60" s="48"/>
      <c r="AF60" s="137">
        <f t="shared" si="30"/>
        <v>0</v>
      </c>
      <c r="AG60" s="138">
        <f t="shared" si="31"/>
        <v>0</v>
      </c>
      <c r="AH60" s="139">
        <f t="shared" si="32"/>
        <v>0</v>
      </c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>
        <f t="shared" si="33"/>
        <v>0</v>
      </c>
      <c r="AW60" s="138">
        <f t="shared" si="34"/>
        <v>0</v>
      </c>
      <c r="AX60" s="139">
        <f t="shared" si="35"/>
        <v>0</v>
      </c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>
        <f t="shared" si="36"/>
        <v>0</v>
      </c>
      <c r="BM60" s="138">
        <f t="shared" si="37"/>
        <v>0</v>
      </c>
      <c r="BN60" s="139">
        <f t="shared" si="38"/>
        <v>0</v>
      </c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>
        <f t="shared" si="39"/>
        <v>0</v>
      </c>
      <c r="CC60" s="138">
        <f t="shared" si="40"/>
        <v>0</v>
      </c>
      <c r="CD60" s="139">
        <f t="shared" si="41"/>
        <v>0</v>
      </c>
      <c r="CE60" s="41"/>
      <c r="CF60" s="46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>
        <f t="shared" si="42"/>
        <v>0</v>
      </c>
      <c r="CS60" s="138">
        <f t="shared" si="43"/>
        <v>0</v>
      </c>
      <c r="CT60" s="139">
        <f t="shared" si="44"/>
        <v>0</v>
      </c>
      <c r="CU60" s="41"/>
      <c r="CV60" s="46">
        <f t="shared" si="45"/>
        <v>0</v>
      </c>
      <c r="CW60" s="47" t="e">
        <f t="shared" si="46"/>
        <v>#DIV/0!</v>
      </c>
      <c r="CX60" s="47">
        <f t="shared" si="47"/>
        <v>0</v>
      </c>
      <c r="CY60" s="47" t="e">
        <f t="shared" si="48"/>
        <v>#DIV/0!</v>
      </c>
      <c r="CZ60" s="44">
        <f t="shared" si="49"/>
        <v>0</v>
      </c>
      <c r="DA60" s="48" t="e">
        <f t="shared" si="50"/>
        <v>#DIV/0!</v>
      </c>
      <c r="DB60" s="46">
        <f t="shared" si="51"/>
        <v>0</v>
      </c>
      <c r="DC60" s="47" t="e">
        <f t="shared" si="52"/>
        <v>#DIV/0!</v>
      </c>
      <c r="DD60" s="44">
        <f t="shared" si="53"/>
        <v>0</v>
      </c>
      <c r="DE60" s="47" t="e">
        <f t="shared" si="54"/>
        <v>#DIV/0!</v>
      </c>
      <c r="DF60" s="44">
        <f t="shared" si="55"/>
        <v>0</v>
      </c>
      <c r="DG60" s="48" t="e">
        <f t="shared" si="56"/>
        <v>#DIV/0!</v>
      </c>
      <c r="DH60" s="174"/>
      <c r="DI60" s="187" t="s">
        <v>7</v>
      </c>
      <c r="DJ60" s="46">
        <f t="shared" si="57"/>
        <v>0</v>
      </c>
      <c r="DK60" s="44">
        <f t="shared" si="58"/>
        <v>0</v>
      </c>
      <c r="DL60" s="45">
        <f t="shared" si="59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44"/>
      <c r="I61" s="56"/>
      <c r="J61" s="291"/>
      <c r="K61" s="55"/>
      <c r="L61" s="52"/>
      <c r="M61" s="55"/>
      <c r="N61" s="52"/>
      <c r="O61" s="56"/>
      <c r="P61" s="143">
        <f t="shared" si="27"/>
        <v>0</v>
      </c>
      <c r="Q61" s="144">
        <f t="shared" si="28"/>
        <v>0</v>
      </c>
      <c r="R61" s="145">
        <f t="shared" si="29"/>
        <v>0</v>
      </c>
      <c r="S61" s="39"/>
      <c r="T61" s="51"/>
      <c r="U61" s="55"/>
      <c r="V61" s="52"/>
      <c r="W61" s="55"/>
      <c r="X61" s="44"/>
      <c r="Y61" s="56"/>
      <c r="Z61" s="54"/>
      <c r="AA61" s="55"/>
      <c r="AB61" s="52"/>
      <c r="AC61" s="55"/>
      <c r="AD61" s="52"/>
      <c r="AE61" s="56"/>
      <c r="AF61" s="143">
        <f t="shared" si="30"/>
        <v>0</v>
      </c>
      <c r="AG61" s="144">
        <f t="shared" si="31"/>
        <v>0</v>
      </c>
      <c r="AH61" s="145">
        <f t="shared" si="32"/>
        <v>0</v>
      </c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>
        <f t="shared" si="33"/>
        <v>0</v>
      </c>
      <c r="AW61" s="144">
        <f t="shared" si="34"/>
        <v>0</v>
      </c>
      <c r="AX61" s="145">
        <f t="shared" si="35"/>
        <v>0</v>
      </c>
      <c r="AY61" s="41"/>
      <c r="AZ61" s="51"/>
      <c r="BA61" s="55"/>
      <c r="BB61" s="52"/>
      <c r="BC61" s="55"/>
      <c r="BD61" s="52"/>
      <c r="BE61" s="56"/>
      <c r="BF61" s="54"/>
      <c r="BG61" s="55"/>
      <c r="BH61" s="52"/>
      <c r="BI61" s="55"/>
      <c r="BJ61" s="52"/>
      <c r="BK61" s="56"/>
      <c r="BL61" s="143">
        <f t="shared" si="36"/>
        <v>0</v>
      </c>
      <c r="BM61" s="144">
        <f t="shared" si="37"/>
        <v>0</v>
      </c>
      <c r="BN61" s="145">
        <f t="shared" si="38"/>
        <v>0</v>
      </c>
      <c r="BO61" s="41"/>
      <c r="BP61" s="51"/>
      <c r="BQ61" s="55"/>
      <c r="BR61" s="52"/>
      <c r="BS61" s="55"/>
      <c r="BT61" s="52"/>
      <c r="BU61" s="56"/>
      <c r="BV61" s="54"/>
      <c r="BW61" s="55"/>
      <c r="BX61" s="52"/>
      <c r="BY61" s="55"/>
      <c r="BZ61" s="52"/>
      <c r="CA61" s="56"/>
      <c r="CB61" s="143">
        <f t="shared" si="39"/>
        <v>0</v>
      </c>
      <c r="CC61" s="144">
        <f t="shared" si="40"/>
        <v>0</v>
      </c>
      <c r="CD61" s="145">
        <f t="shared" si="41"/>
        <v>0</v>
      </c>
      <c r="CE61" s="41"/>
      <c r="CF61" s="54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>
        <f t="shared" si="42"/>
        <v>0</v>
      </c>
      <c r="CS61" s="144">
        <f t="shared" si="43"/>
        <v>0</v>
      </c>
      <c r="CT61" s="145">
        <f t="shared" si="44"/>
        <v>0</v>
      </c>
      <c r="CU61" s="41"/>
      <c r="CV61" s="54">
        <f>SUM(CV20:CV60)</f>
        <v>0</v>
      </c>
      <c r="CW61" s="55" t="e">
        <f t="shared" si="46"/>
        <v>#DIV/0!</v>
      </c>
      <c r="CX61" s="55">
        <f>SUM(CX20:CX60)</f>
        <v>0</v>
      </c>
      <c r="CY61" s="55" t="e">
        <f t="shared" si="48"/>
        <v>#DIV/0!</v>
      </c>
      <c r="CZ61" s="52">
        <f t="shared" si="49"/>
        <v>0</v>
      </c>
      <c r="DA61" s="56" t="e">
        <f t="shared" si="50"/>
        <v>#DIV/0!</v>
      </c>
      <c r="DB61" s="54">
        <f>SUM(DB20:DB60)</f>
        <v>0</v>
      </c>
      <c r="DC61" s="55" t="e">
        <f t="shared" si="52"/>
        <v>#DIV/0!</v>
      </c>
      <c r="DD61" s="52">
        <f>SUM(DD20:DD60)</f>
        <v>0</v>
      </c>
      <c r="DE61" s="55" t="e">
        <f t="shared" si="54"/>
        <v>#DIV/0!</v>
      </c>
      <c r="DF61" s="52">
        <f>SUM(DF20:DF60)</f>
        <v>0</v>
      </c>
      <c r="DG61" s="56" t="e">
        <f t="shared" si="56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59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290"/>
      <c r="K62" s="47"/>
      <c r="L62" s="44"/>
      <c r="M62" s="47"/>
      <c r="N62" s="44"/>
      <c r="O62" s="48"/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/>
      <c r="U62" s="47"/>
      <c r="V62" s="44"/>
      <c r="W62" s="47"/>
      <c r="X62" s="44"/>
      <c r="Y62" s="48"/>
      <c r="Z62" s="46"/>
      <c r="AA62" s="47"/>
      <c r="AB62" s="44"/>
      <c r="AC62" s="47"/>
      <c r="AD62" s="44"/>
      <c r="AE62" s="48"/>
      <c r="AF62" s="137">
        <f t="shared" si="30"/>
        <v>0</v>
      </c>
      <c r="AG62" s="138">
        <f t="shared" si="31"/>
        <v>0</v>
      </c>
      <c r="AH62" s="139">
        <f t="shared" si="32"/>
        <v>0</v>
      </c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6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>
        <f t="shared" si="42"/>
        <v>0</v>
      </c>
      <c r="CS62" s="138">
        <f t="shared" si="43"/>
        <v>0</v>
      </c>
      <c r="CT62" s="139">
        <f t="shared" si="44"/>
        <v>0</v>
      </c>
      <c r="CU62" s="41"/>
      <c r="CV62" s="46">
        <f>+D62+T62+AJ62+AZ62+BP62+CF62</f>
        <v>0</v>
      </c>
      <c r="CW62" s="47" t="e">
        <f t="shared" si="46"/>
        <v>#DIV/0!</v>
      </c>
      <c r="CX62" s="47">
        <f>+F62+V62+AL62+BB62+BR62+CH62</f>
        <v>0</v>
      </c>
      <c r="CY62" s="47" t="e">
        <f t="shared" si="48"/>
        <v>#DIV/0!</v>
      </c>
      <c r="CZ62" s="44">
        <f t="shared" si="49"/>
        <v>0</v>
      </c>
      <c r="DA62" s="48" t="e">
        <f t="shared" si="50"/>
        <v>#DIV/0!</v>
      </c>
      <c r="DB62" s="46">
        <f t="shared" ref="DB62" si="60">+J62+Z62+AP62+BF62+BV62+CL62</f>
        <v>0</v>
      </c>
      <c r="DC62" s="47" t="e">
        <f t="shared" si="52"/>
        <v>#DIV/0!</v>
      </c>
      <c r="DD62" s="44">
        <f>+L62+AB62+AR62+BH62+BX62+CN62</f>
        <v>0</v>
      </c>
      <c r="DE62" s="47" t="e">
        <f t="shared" si="54"/>
        <v>#DIV/0!</v>
      </c>
      <c r="DF62" s="44">
        <f>+DB62+DD62</f>
        <v>0</v>
      </c>
      <c r="DG62" s="48" t="e">
        <f t="shared" si="56"/>
        <v>#DIV/0!</v>
      </c>
      <c r="DH62" s="174"/>
      <c r="DI62" s="187" t="s">
        <v>8</v>
      </c>
      <c r="DJ62" s="46">
        <f t="shared" ref="DJ62" si="61">+CZ62</f>
        <v>0</v>
      </c>
      <c r="DK62" s="44">
        <f t="shared" ref="DK62" si="62">+DF62</f>
        <v>0</v>
      </c>
      <c r="DL62" s="45">
        <f t="shared" si="59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44"/>
      <c r="I63" s="56"/>
      <c r="J63" s="291"/>
      <c r="K63" s="55"/>
      <c r="L63" s="52"/>
      <c r="M63" s="55"/>
      <c r="N63" s="52"/>
      <c r="O63" s="56"/>
      <c r="P63" s="143">
        <f t="shared" si="27"/>
        <v>0</v>
      </c>
      <c r="Q63" s="144">
        <f t="shared" si="28"/>
        <v>0</v>
      </c>
      <c r="R63" s="145">
        <f t="shared" si="29"/>
        <v>0</v>
      </c>
      <c r="S63" s="39"/>
      <c r="T63" s="51"/>
      <c r="U63" s="55"/>
      <c r="V63" s="52"/>
      <c r="W63" s="55"/>
      <c r="X63" s="44"/>
      <c r="Y63" s="56"/>
      <c r="Z63" s="54"/>
      <c r="AA63" s="55"/>
      <c r="AB63" s="52"/>
      <c r="AC63" s="55"/>
      <c r="AD63" s="52"/>
      <c r="AE63" s="56"/>
      <c r="AF63" s="143">
        <f t="shared" si="30"/>
        <v>0</v>
      </c>
      <c r="AG63" s="144">
        <f t="shared" si="31"/>
        <v>0</v>
      </c>
      <c r="AH63" s="145">
        <f t="shared" si="32"/>
        <v>0</v>
      </c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>
        <f t="shared" si="33"/>
        <v>0</v>
      </c>
      <c r="AW63" s="144">
        <f t="shared" si="34"/>
        <v>0</v>
      </c>
      <c r="AX63" s="145">
        <f t="shared" si="35"/>
        <v>0</v>
      </c>
      <c r="AY63" s="41"/>
      <c r="AZ63" s="51"/>
      <c r="BA63" s="55"/>
      <c r="BB63" s="52"/>
      <c r="BC63" s="55"/>
      <c r="BD63" s="52"/>
      <c r="BE63" s="56"/>
      <c r="BF63" s="54"/>
      <c r="BG63" s="55"/>
      <c r="BH63" s="52"/>
      <c r="BI63" s="55"/>
      <c r="BJ63" s="52"/>
      <c r="BK63" s="56"/>
      <c r="BL63" s="143">
        <f t="shared" si="36"/>
        <v>0</v>
      </c>
      <c r="BM63" s="144">
        <f t="shared" si="37"/>
        <v>0</v>
      </c>
      <c r="BN63" s="145">
        <f t="shared" si="38"/>
        <v>0</v>
      </c>
      <c r="BO63" s="41"/>
      <c r="BP63" s="51"/>
      <c r="BQ63" s="55"/>
      <c r="BR63" s="52"/>
      <c r="BS63" s="55"/>
      <c r="BT63" s="52"/>
      <c r="BU63" s="56"/>
      <c r="BV63" s="54"/>
      <c r="BW63" s="55"/>
      <c r="BX63" s="52"/>
      <c r="BY63" s="55"/>
      <c r="BZ63" s="52"/>
      <c r="CA63" s="56"/>
      <c r="CB63" s="143">
        <f t="shared" si="39"/>
        <v>0</v>
      </c>
      <c r="CC63" s="144">
        <f t="shared" si="40"/>
        <v>0</v>
      </c>
      <c r="CD63" s="145">
        <f t="shared" si="41"/>
        <v>0</v>
      </c>
      <c r="CE63" s="41"/>
      <c r="CF63" s="54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>
        <f t="shared" si="42"/>
        <v>0</v>
      </c>
      <c r="CS63" s="144">
        <f t="shared" si="43"/>
        <v>0</v>
      </c>
      <c r="CT63" s="145">
        <f t="shared" si="44"/>
        <v>0</v>
      </c>
      <c r="CU63" s="41"/>
      <c r="CV63" s="54">
        <f>+CV61-CV62</f>
        <v>0</v>
      </c>
      <c r="CW63" s="55" t="e">
        <f t="shared" si="46"/>
        <v>#DIV/0!</v>
      </c>
      <c r="CX63" s="55">
        <f>+CX61-CX62</f>
        <v>0</v>
      </c>
      <c r="CY63" s="55" t="e">
        <f t="shared" si="48"/>
        <v>#DIV/0!</v>
      </c>
      <c r="CZ63" s="52">
        <f t="shared" si="49"/>
        <v>0</v>
      </c>
      <c r="DA63" s="56" t="e">
        <f t="shared" si="50"/>
        <v>#DIV/0!</v>
      </c>
      <c r="DB63" s="54">
        <f>+DB61-DB62</f>
        <v>0</v>
      </c>
      <c r="DC63" s="55" t="e">
        <f t="shared" si="52"/>
        <v>#DIV/0!</v>
      </c>
      <c r="DD63" s="52">
        <f>+DD61-DD62</f>
        <v>0</v>
      </c>
      <c r="DE63" s="55" t="e">
        <f t="shared" si="54"/>
        <v>#DIV/0!</v>
      </c>
      <c r="DF63" s="52">
        <f>+DF61-DF62</f>
        <v>0</v>
      </c>
      <c r="DG63" s="56" t="e">
        <f t="shared" si="56"/>
        <v>#DIV/0!</v>
      </c>
      <c r="DH63" s="175"/>
      <c r="DI63" s="187" t="s">
        <v>174</v>
      </c>
      <c r="DJ63" s="54">
        <f>+DJ61-DJ62</f>
        <v>0</v>
      </c>
      <c r="DK63" s="52">
        <f t="shared" ref="DK63:DL63" si="63">+DK61-DK62</f>
        <v>0</v>
      </c>
      <c r="DL63" s="53">
        <f t="shared" si="63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290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6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290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6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290"/>
      <c r="K66" s="47"/>
      <c r="L66" s="44"/>
      <c r="M66" s="47"/>
      <c r="N66" s="44"/>
      <c r="O66" s="48"/>
      <c r="P66" s="137">
        <f t="shared" ref="P66:P73" si="64">+D66+J66</f>
        <v>0</v>
      </c>
      <c r="Q66" s="138">
        <f t="shared" ref="Q66:Q73" si="65">+F66+L66</f>
        <v>0</v>
      </c>
      <c r="R66" s="139">
        <f t="shared" ref="R66:R73" si="66">+P66+Q66</f>
        <v>0</v>
      </c>
      <c r="S66" s="39"/>
      <c r="T66" s="43"/>
      <c r="U66" s="47"/>
      <c r="V66" s="44"/>
      <c r="W66" s="47"/>
      <c r="X66" s="44"/>
      <c r="Y66" s="48"/>
      <c r="Z66" s="46"/>
      <c r="AA66" s="47"/>
      <c r="AB66" s="44"/>
      <c r="AC66" s="47"/>
      <c r="AD66" s="44"/>
      <c r="AE66" s="48"/>
      <c r="AF66" s="137">
        <f t="shared" ref="AF66:AF73" si="67">+T66+Z66</f>
        <v>0</v>
      </c>
      <c r="AG66" s="138">
        <f t="shared" ref="AG66:AG73" si="68">+V66+AB66</f>
        <v>0</v>
      </c>
      <c r="AH66" s="139">
        <f t="shared" ref="AH66:AH73" si="69">+AF66+AG66</f>
        <v>0</v>
      </c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>
        <f t="shared" ref="AV66:AV73" si="70">+AJ66+AP66</f>
        <v>0</v>
      </c>
      <c r="AW66" s="138">
        <f t="shared" ref="AW66:AW73" si="71">+AL66+AR66</f>
        <v>0</v>
      </c>
      <c r="AX66" s="139">
        <f t="shared" ref="AX66:AX73" si="72">+AV66+AW66</f>
        <v>0</v>
      </c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>
        <f t="shared" ref="BL66:BL73" si="73">+AZ66+BF66</f>
        <v>0</v>
      </c>
      <c r="BM66" s="138">
        <f t="shared" ref="BM66:BM73" si="74">+BB66+BH66</f>
        <v>0</v>
      </c>
      <c r="BN66" s="139">
        <f t="shared" ref="BN66:BN73" si="75">+BL66+BM66</f>
        <v>0</v>
      </c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>
        <f t="shared" ref="CB66:CB73" si="76">+BP66+BV66</f>
        <v>0</v>
      </c>
      <c r="CC66" s="138">
        <f t="shared" ref="CC66:CC73" si="77">+BR66+BX66</f>
        <v>0</v>
      </c>
      <c r="CD66" s="139">
        <f t="shared" ref="CD66:CD73" si="78">+CB66+CC66</f>
        <v>0</v>
      </c>
      <c r="CE66" s="41"/>
      <c r="CF66" s="46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>
        <f t="shared" ref="CR66:CR73" si="79">+CF66+CL66</f>
        <v>0</v>
      </c>
      <c r="CS66" s="138">
        <f t="shared" ref="CS66:CS73" si="80">+CH66+CN66</f>
        <v>0</v>
      </c>
      <c r="CT66" s="139">
        <f t="shared" ref="CT66:CT73" si="81">+CR66+CS66</f>
        <v>0</v>
      </c>
      <c r="CU66" s="41"/>
      <c r="CV66" s="46">
        <f t="shared" ref="CV66:CV72" si="82">+D66+T66+AJ66+AZ66+BP66+CF66</f>
        <v>0</v>
      </c>
      <c r="CW66" s="47" t="e">
        <f>+CV66/$CV$111</f>
        <v>#DIV/0!</v>
      </c>
      <c r="CX66" s="47">
        <f t="shared" ref="CX66:CX72" si="83">+F66+V66+AL66+BB66+BR66+CH66</f>
        <v>0</v>
      </c>
      <c r="CY66" s="47" t="e">
        <f t="shared" ref="CY66:CY73" si="84">+CX66/$CX$111</f>
        <v>#DIV/0!</v>
      </c>
      <c r="CZ66" s="44">
        <f t="shared" ref="CZ66:CZ73" si="85">+CV66+CX66</f>
        <v>0</v>
      </c>
      <c r="DA66" s="48" t="e">
        <f t="shared" ref="DA66:DA73" si="86">+CZ66/$CZ$111</f>
        <v>#DIV/0!</v>
      </c>
      <c r="DB66" s="46">
        <f t="shared" ref="DB66:DB72" si="87">+J66+Z66+AP66+BF66+BV66+CL66</f>
        <v>0</v>
      </c>
      <c r="DC66" s="47" t="e">
        <f t="shared" ref="DC66:DC102" si="88">+DB66/$DB$111</f>
        <v>#DIV/0!</v>
      </c>
      <c r="DD66" s="44">
        <f t="shared" ref="DD66:DD72" si="89">+L66+AB66+AR66+BH66+BX66+CN66</f>
        <v>0</v>
      </c>
      <c r="DE66" s="47" t="e">
        <f t="shared" ref="DE66:DE73" si="90">+DD66/$DD$111</f>
        <v>#DIV/0!</v>
      </c>
      <c r="DF66" s="44">
        <f t="shared" ref="DF66:DF72" si="91">+DB66+DD66</f>
        <v>0</v>
      </c>
      <c r="DG66" s="48" t="e">
        <f t="shared" ref="DG66:DG73" si="92">+DF66/$DF$111</f>
        <v>#DIV/0!</v>
      </c>
      <c r="DH66" s="174"/>
      <c r="DI66" s="187" t="s">
        <v>66</v>
      </c>
      <c r="DJ66" s="46">
        <f t="shared" ref="DJ66:DJ72" si="93">+CZ66</f>
        <v>0</v>
      </c>
      <c r="DK66" s="44">
        <f t="shared" ref="DK66:DK72" si="94">+DF66</f>
        <v>0</v>
      </c>
      <c r="DL66" s="45">
        <f t="shared" ref="DL66:DL72" si="95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290"/>
      <c r="K67" s="47"/>
      <c r="L67" s="44"/>
      <c r="M67" s="47"/>
      <c r="N67" s="44"/>
      <c r="O67" s="48"/>
      <c r="P67" s="137">
        <f t="shared" si="64"/>
        <v>0</v>
      </c>
      <c r="Q67" s="138">
        <f t="shared" si="65"/>
        <v>0</v>
      </c>
      <c r="R67" s="139">
        <f t="shared" si="66"/>
        <v>0</v>
      </c>
      <c r="S67" s="39"/>
      <c r="T67" s="43"/>
      <c r="U67" s="47"/>
      <c r="V67" s="44"/>
      <c r="W67" s="47"/>
      <c r="X67" s="44"/>
      <c r="Y67" s="48"/>
      <c r="Z67" s="46"/>
      <c r="AA67" s="47"/>
      <c r="AB67" s="44"/>
      <c r="AC67" s="47"/>
      <c r="AD67" s="44"/>
      <c r="AE67" s="48"/>
      <c r="AF67" s="137">
        <f t="shared" si="67"/>
        <v>0</v>
      </c>
      <c r="AG67" s="138">
        <f t="shared" si="68"/>
        <v>0</v>
      </c>
      <c r="AH67" s="139">
        <f t="shared" si="69"/>
        <v>0</v>
      </c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>
        <f t="shared" si="70"/>
        <v>0</v>
      </c>
      <c r="AW67" s="138">
        <f t="shared" si="71"/>
        <v>0</v>
      </c>
      <c r="AX67" s="139">
        <f t="shared" si="72"/>
        <v>0</v>
      </c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>
        <f t="shared" si="73"/>
        <v>0</v>
      </c>
      <c r="BM67" s="138">
        <f t="shared" si="74"/>
        <v>0</v>
      </c>
      <c r="BN67" s="139">
        <f t="shared" si="75"/>
        <v>0</v>
      </c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>
        <f t="shared" si="76"/>
        <v>0</v>
      </c>
      <c r="CC67" s="138">
        <f t="shared" si="77"/>
        <v>0</v>
      </c>
      <c r="CD67" s="139">
        <f t="shared" si="78"/>
        <v>0</v>
      </c>
      <c r="CE67" s="41"/>
      <c r="CF67" s="46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>
        <f t="shared" si="79"/>
        <v>0</v>
      </c>
      <c r="CS67" s="138">
        <f t="shared" si="80"/>
        <v>0</v>
      </c>
      <c r="CT67" s="139">
        <f t="shared" si="81"/>
        <v>0</v>
      </c>
      <c r="CU67" s="41"/>
      <c r="CV67" s="46">
        <f t="shared" si="82"/>
        <v>0</v>
      </c>
      <c r="CW67" s="47" t="e">
        <f t="shared" ref="CW67:CW102" si="96">+CV67/$CV$111</f>
        <v>#DIV/0!</v>
      </c>
      <c r="CX67" s="47">
        <f t="shared" si="83"/>
        <v>0</v>
      </c>
      <c r="CY67" s="47" t="e">
        <f t="shared" si="84"/>
        <v>#DIV/0!</v>
      </c>
      <c r="CZ67" s="44">
        <f t="shared" si="85"/>
        <v>0</v>
      </c>
      <c r="DA67" s="48" t="e">
        <f t="shared" si="86"/>
        <v>#DIV/0!</v>
      </c>
      <c r="DB67" s="46">
        <f t="shared" si="87"/>
        <v>0</v>
      </c>
      <c r="DC67" s="47" t="e">
        <f t="shared" si="88"/>
        <v>#DIV/0!</v>
      </c>
      <c r="DD67" s="44">
        <f t="shared" si="89"/>
        <v>0</v>
      </c>
      <c r="DE67" s="47" t="e">
        <f t="shared" si="90"/>
        <v>#DIV/0!</v>
      </c>
      <c r="DF67" s="44">
        <f t="shared" si="91"/>
        <v>0</v>
      </c>
      <c r="DG67" s="48" t="e">
        <f t="shared" si="92"/>
        <v>#DIV/0!</v>
      </c>
      <c r="DH67" s="174"/>
      <c r="DI67" s="187" t="s">
        <v>67</v>
      </c>
      <c r="DJ67" s="46">
        <f t="shared" si="93"/>
        <v>0</v>
      </c>
      <c r="DK67" s="44">
        <f t="shared" si="94"/>
        <v>0</v>
      </c>
      <c r="DL67" s="45">
        <f t="shared" si="95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290"/>
      <c r="K68" s="47"/>
      <c r="L68" s="44"/>
      <c r="M68" s="47"/>
      <c r="N68" s="44"/>
      <c r="O68" s="48"/>
      <c r="P68" s="137">
        <f t="shared" si="64"/>
        <v>0</v>
      </c>
      <c r="Q68" s="138">
        <f t="shared" si="65"/>
        <v>0</v>
      </c>
      <c r="R68" s="139">
        <f t="shared" si="66"/>
        <v>0</v>
      </c>
      <c r="S68" s="39"/>
      <c r="T68" s="43"/>
      <c r="U68" s="47"/>
      <c r="V68" s="44"/>
      <c r="W68" s="47"/>
      <c r="X68" s="44"/>
      <c r="Y68" s="48"/>
      <c r="Z68" s="46"/>
      <c r="AA68" s="47"/>
      <c r="AB68" s="44"/>
      <c r="AC68" s="47"/>
      <c r="AD68" s="44"/>
      <c r="AE68" s="48"/>
      <c r="AF68" s="137">
        <f t="shared" si="67"/>
        <v>0</v>
      </c>
      <c r="AG68" s="138">
        <f t="shared" si="68"/>
        <v>0</v>
      </c>
      <c r="AH68" s="139">
        <f t="shared" si="69"/>
        <v>0</v>
      </c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>
        <f t="shared" si="70"/>
        <v>0</v>
      </c>
      <c r="AW68" s="138">
        <f t="shared" si="71"/>
        <v>0</v>
      </c>
      <c r="AX68" s="139">
        <f t="shared" si="72"/>
        <v>0</v>
      </c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>
        <f t="shared" si="73"/>
        <v>0</v>
      </c>
      <c r="BM68" s="138">
        <f t="shared" si="74"/>
        <v>0</v>
      </c>
      <c r="BN68" s="139">
        <f t="shared" si="75"/>
        <v>0</v>
      </c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>
        <f t="shared" si="76"/>
        <v>0</v>
      </c>
      <c r="CC68" s="138">
        <f t="shared" si="77"/>
        <v>0</v>
      </c>
      <c r="CD68" s="139">
        <f t="shared" si="78"/>
        <v>0</v>
      </c>
      <c r="CE68" s="41"/>
      <c r="CF68" s="46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>
        <f t="shared" si="79"/>
        <v>0</v>
      </c>
      <c r="CS68" s="138">
        <f t="shared" si="80"/>
        <v>0</v>
      </c>
      <c r="CT68" s="139">
        <f t="shared" si="81"/>
        <v>0</v>
      </c>
      <c r="CU68" s="41"/>
      <c r="CV68" s="46">
        <f t="shared" si="82"/>
        <v>0</v>
      </c>
      <c r="CW68" s="47" t="e">
        <f t="shared" si="96"/>
        <v>#DIV/0!</v>
      </c>
      <c r="CX68" s="47">
        <f t="shared" si="83"/>
        <v>0</v>
      </c>
      <c r="CY68" s="47" t="e">
        <f t="shared" si="84"/>
        <v>#DIV/0!</v>
      </c>
      <c r="CZ68" s="44">
        <f t="shared" si="85"/>
        <v>0</v>
      </c>
      <c r="DA68" s="48" t="e">
        <f t="shared" si="86"/>
        <v>#DIV/0!</v>
      </c>
      <c r="DB68" s="46">
        <f t="shared" si="87"/>
        <v>0</v>
      </c>
      <c r="DC68" s="47" t="e">
        <f t="shared" si="88"/>
        <v>#DIV/0!</v>
      </c>
      <c r="DD68" s="44">
        <f t="shared" si="89"/>
        <v>0</v>
      </c>
      <c r="DE68" s="47" t="e">
        <f t="shared" si="90"/>
        <v>#DIV/0!</v>
      </c>
      <c r="DF68" s="44">
        <f t="shared" si="91"/>
        <v>0</v>
      </c>
      <c r="DG68" s="48" t="e">
        <f t="shared" si="92"/>
        <v>#DIV/0!</v>
      </c>
      <c r="DH68" s="174"/>
      <c r="DI68" s="187" t="s">
        <v>68</v>
      </c>
      <c r="DJ68" s="46">
        <f t="shared" si="93"/>
        <v>0</v>
      </c>
      <c r="DK68" s="44">
        <f t="shared" si="94"/>
        <v>0</v>
      </c>
      <c r="DL68" s="45">
        <f t="shared" si="95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290"/>
      <c r="K69" s="47"/>
      <c r="L69" s="44"/>
      <c r="M69" s="47"/>
      <c r="N69" s="44"/>
      <c r="O69" s="48"/>
      <c r="P69" s="137">
        <f t="shared" si="64"/>
        <v>0</v>
      </c>
      <c r="Q69" s="138">
        <f t="shared" si="65"/>
        <v>0</v>
      </c>
      <c r="R69" s="139">
        <f t="shared" si="66"/>
        <v>0</v>
      </c>
      <c r="S69" s="39"/>
      <c r="T69" s="43"/>
      <c r="U69" s="47"/>
      <c r="V69" s="44"/>
      <c r="W69" s="47"/>
      <c r="X69" s="44"/>
      <c r="Y69" s="48"/>
      <c r="Z69" s="46"/>
      <c r="AA69" s="47"/>
      <c r="AB69" s="44"/>
      <c r="AC69" s="47"/>
      <c r="AD69" s="44"/>
      <c r="AE69" s="48"/>
      <c r="AF69" s="137">
        <f t="shared" si="67"/>
        <v>0</v>
      </c>
      <c r="AG69" s="138">
        <f t="shared" si="68"/>
        <v>0</v>
      </c>
      <c r="AH69" s="139">
        <f t="shared" si="69"/>
        <v>0</v>
      </c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>
        <f t="shared" si="70"/>
        <v>0</v>
      </c>
      <c r="AW69" s="138">
        <f t="shared" si="71"/>
        <v>0</v>
      </c>
      <c r="AX69" s="139">
        <f t="shared" si="72"/>
        <v>0</v>
      </c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>
        <f t="shared" si="73"/>
        <v>0</v>
      </c>
      <c r="BM69" s="138">
        <f t="shared" si="74"/>
        <v>0</v>
      </c>
      <c r="BN69" s="139">
        <f t="shared" si="75"/>
        <v>0</v>
      </c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>
        <f t="shared" si="76"/>
        <v>0</v>
      </c>
      <c r="CC69" s="138">
        <f t="shared" si="77"/>
        <v>0</v>
      </c>
      <c r="CD69" s="139">
        <f t="shared" si="78"/>
        <v>0</v>
      </c>
      <c r="CE69" s="41"/>
      <c r="CF69" s="46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>
        <f t="shared" si="79"/>
        <v>0</v>
      </c>
      <c r="CS69" s="138">
        <f t="shared" si="80"/>
        <v>0</v>
      </c>
      <c r="CT69" s="139">
        <f t="shared" si="81"/>
        <v>0</v>
      </c>
      <c r="CU69" s="41"/>
      <c r="CV69" s="46">
        <f t="shared" si="82"/>
        <v>0</v>
      </c>
      <c r="CW69" s="47" t="e">
        <f t="shared" si="96"/>
        <v>#DIV/0!</v>
      </c>
      <c r="CX69" s="47">
        <f t="shared" si="83"/>
        <v>0</v>
      </c>
      <c r="CY69" s="47" t="e">
        <f t="shared" si="84"/>
        <v>#DIV/0!</v>
      </c>
      <c r="CZ69" s="44">
        <f t="shared" si="85"/>
        <v>0</v>
      </c>
      <c r="DA69" s="48" t="e">
        <f t="shared" si="86"/>
        <v>#DIV/0!</v>
      </c>
      <c r="DB69" s="46">
        <f t="shared" si="87"/>
        <v>0</v>
      </c>
      <c r="DC69" s="47" t="e">
        <f t="shared" si="88"/>
        <v>#DIV/0!</v>
      </c>
      <c r="DD69" s="44">
        <f t="shared" si="89"/>
        <v>0</v>
      </c>
      <c r="DE69" s="47" t="e">
        <f t="shared" si="90"/>
        <v>#DIV/0!</v>
      </c>
      <c r="DF69" s="44">
        <f t="shared" si="91"/>
        <v>0</v>
      </c>
      <c r="DG69" s="48" t="e">
        <f t="shared" si="92"/>
        <v>#DIV/0!</v>
      </c>
      <c r="DH69" s="174"/>
      <c r="DI69" s="187" t="s">
        <v>69</v>
      </c>
      <c r="DJ69" s="46">
        <f t="shared" si="93"/>
        <v>0</v>
      </c>
      <c r="DK69" s="44">
        <f t="shared" si="94"/>
        <v>0</v>
      </c>
      <c r="DL69" s="45">
        <f t="shared" si="95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290"/>
      <c r="K70" s="47"/>
      <c r="L70" s="44"/>
      <c r="M70" s="47"/>
      <c r="N70" s="44"/>
      <c r="O70" s="48"/>
      <c r="P70" s="137">
        <f t="shared" si="64"/>
        <v>0</v>
      </c>
      <c r="Q70" s="138">
        <f t="shared" si="65"/>
        <v>0</v>
      </c>
      <c r="R70" s="139">
        <f t="shared" si="66"/>
        <v>0</v>
      </c>
      <c r="S70" s="39"/>
      <c r="T70" s="43"/>
      <c r="U70" s="47"/>
      <c r="V70" s="44"/>
      <c r="W70" s="47"/>
      <c r="X70" s="44"/>
      <c r="Y70" s="48"/>
      <c r="Z70" s="46"/>
      <c r="AA70" s="47"/>
      <c r="AB70" s="44"/>
      <c r="AC70" s="47"/>
      <c r="AD70" s="44"/>
      <c r="AE70" s="48"/>
      <c r="AF70" s="137">
        <f t="shared" si="67"/>
        <v>0</v>
      </c>
      <c r="AG70" s="138">
        <f t="shared" si="68"/>
        <v>0</v>
      </c>
      <c r="AH70" s="139">
        <f t="shared" si="69"/>
        <v>0</v>
      </c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>
        <f t="shared" si="70"/>
        <v>0</v>
      </c>
      <c r="AW70" s="138">
        <f t="shared" si="71"/>
        <v>0</v>
      </c>
      <c r="AX70" s="139">
        <f t="shared" si="72"/>
        <v>0</v>
      </c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>
        <f t="shared" si="73"/>
        <v>0</v>
      </c>
      <c r="BM70" s="138">
        <f t="shared" si="74"/>
        <v>0</v>
      </c>
      <c r="BN70" s="139">
        <f t="shared" si="75"/>
        <v>0</v>
      </c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>
        <f t="shared" si="76"/>
        <v>0</v>
      </c>
      <c r="CC70" s="138">
        <f t="shared" si="77"/>
        <v>0</v>
      </c>
      <c r="CD70" s="139">
        <f t="shared" si="78"/>
        <v>0</v>
      </c>
      <c r="CE70" s="41"/>
      <c r="CF70" s="46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>
        <f t="shared" si="79"/>
        <v>0</v>
      </c>
      <c r="CS70" s="138">
        <f t="shared" si="80"/>
        <v>0</v>
      </c>
      <c r="CT70" s="139">
        <f t="shared" si="81"/>
        <v>0</v>
      </c>
      <c r="CU70" s="41"/>
      <c r="CV70" s="46">
        <f t="shared" si="82"/>
        <v>0</v>
      </c>
      <c r="CW70" s="47" t="e">
        <f t="shared" si="96"/>
        <v>#DIV/0!</v>
      </c>
      <c r="CX70" s="47">
        <f t="shared" si="83"/>
        <v>0</v>
      </c>
      <c r="CY70" s="47" t="e">
        <f t="shared" si="84"/>
        <v>#DIV/0!</v>
      </c>
      <c r="CZ70" s="44">
        <f t="shared" si="85"/>
        <v>0</v>
      </c>
      <c r="DA70" s="48" t="e">
        <f t="shared" si="86"/>
        <v>#DIV/0!</v>
      </c>
      <c r="DB70" s="46">
        <f t="shared" si="87"/>
        <v>0</v>
      </c>
      <c r="DC70" s="47" t="e">
        <f t="shared" si="88"/>
        <v>#DIV/0!</v>
      </c>
      <c r="DD70" s="44">
        <f t="shared" si="89"/>
        <v>0</v>
      </c>
      <c r="DE70" s="47" t="e">
        <f t="shared" si="90"/>
        <v>#DIV/0!</v>
      </c>
      <c r="DF70" s="44">
        <f t="shared" si="91"/>
        <v>0</v>
      </c>
      <c r="DG70" s="48" t="e">
        <f t="shared" si="92"/>
        <v>#DIV/0!</v>
      </c>
      <c r="DH70" s="174"/>
      <c r="DI70" s="187" t="s">
        <v>70</v>
      </c>
      <c r="DJ70" s="46">
        <f t="shared" si="93"/>
        <v>0</v>
      </c>
      <c r="DK70" s="44">
        <f t="shared" si="94"/>
        <v>0</v>
      </c>
      <c r="DL70" s="45">
        <f t="shared" si="95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290"/>
      <c r="K71" s="47"/>
      <c r="L71" s="44"/>
      <c r="M71" s="47"/>
      <c r="N71" s="44"/>
      <c r="O71" s="48"/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43"/>
      <c r="U71" s="47"/>
      <c r="V71" s="44"/>
      <c r="W71" s="47"/>
      <c r="X71" s="44"/>
      <c r="Y71" s="48"/>
      <c r="Z71" s="46"/>
      <c r="AA71" s="47"/>
      <c r="AB71" s="44"/>
      <c r="AC71" s="47"/>
      <c r="AD71" s="44"/>
      <c r="AE71" s="48"/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6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 t="e">
        <f t="shared" si="96"/>
        <v>#DIV/0!</v>
      </c>
      <c r="CX71" s="47">
        <f t="shared" si="83"/>
        <v>0</v>
      </c>
      <c r="CY71" s="47" t="e">
        <f t="shared" si="84"/>
        <v>#DIV/0!</v>
      </c>
      <c r="CZ71" s="44">
        <f t="shared" si="85"/>
        <v>0</v>
      </c>
      <c r="DA71" s="48" t="e">
        <f t="shared" si="86"/>
        <v>#DIV/0!</v>
      </c>
      <c r="DB71" s="46">
        <f t="shared" si="87"/>
        <v>0</v>
      </c>
      <c r="DC71" s="47" t="e">
        <f t="shared" si="88"/>
        <v>#DIV/0!</v>
      </c>
      <c r="DD71" s="44">
        <f t="shared" si="89"/>
        <v>0</v>
      </c>
      <c r="DE71" s="47" t="e">
        <f t="shared" si="90"/>
        <v>#DIV/0!</v>
      </c>
      <c r="DF71" s="44">
        <f t="shared" si="91"/>
        <v>0</v>
      </c>
      <c r="DG71" s="48" t="e">
        <f t="shared" si="92"/>
        <v>#DIV/0!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290"/>
      <c r="K72" s="47"/>
      <c r="L72" s="44"/>
      <c r="M72" s="47"/>
      <c r="N72" s="44"/>
      <c r="O72" s="48"/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43"/>
      <c r="U72" s="47"/>
      <c r="V72" s="44"/>
      <c r="W72" s="47"/>
      <c r="X72" s="44"/>
      <c r="Y72" s="48"/>
      <c r="Z72" s="46"/>
      <c r="AA72" s="47"/>
      <c r="AB72" s="44"/>
      <c r="AC72" s="47"/>
      <c r="AD72" s="44"/>
      <c r="AE72" s="48"/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>
        <f t="shared" si="73"/>
        <v>0</v>
      </c>
      <c r="BM72" s="138">
        <f t="shared" si="74"/>
        <v>0</v>
      </c>
      <c r="BN72" s="139">
        <f t="shared" si="75"/>
        <v>0</v>
      </c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6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0</v>
      </c>
      <c r="CW72" s="47" t="e">
        <f t="shared" si="96"/>
        <v>#DIV/0!</v>
      </c>
      <c r="CX72" s="47">
        <f t="shared" si="83"/>
        <v>0</v>
      </c>
      <c r="CY72" s="47" t="e">
        <f t="shared" si="84"/>
        <v>#DIV/0!</v>
      </c>
      <c r="CZ72" s="44">
        <f t="shared" si="85"/>
        <v>0</v>
      </c>
      <c r="DA72" s="48" t="e">
        <f t="shared" si="86"/>
        <v>#DIV/0!</v>
      </c>
      <c r="DB72" s="46">
        <f t="shared" si="87"/>
        <v>0</v>
      </c>
      <c r="DC72" s="47" t="e">
        <f t="shared" si="88"/>
        <v>#DIV/0!</v>
      </c>
      <c r="DD72" s="44">
        <f t="shared" si="89"/>
        <v>0</v>
      </c>
      <c r="DE72" s="47" t="e">
        <f t="shared" si="90"/>
        <v>#DIV/0!</v>
      </c>
      <c r="DF72" s="44">
        <f t="shared" si="91"/>
        <v>0</v>
      </c>
      <c r="DG72" s="48" t="e">
        <f t="shared" si="92"/>
        <v>#DIV/0!</v>
      </c>
      <c r="DH72" s="174"/>
      <c r="DI72" s="187" t="s">
        <v>72</v>
      </c>
      <c r="DJ72" s="46">
        <f t="shared" si="93"/>
        <v>0</v>
      </c>
      <c r="DK72" s="44">
        <f t="shared" si="94"/>
        <v>0</v>
      </c>
      <c r="DL72" s="45">
        <f t="shared" si="95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291"/>
      <c r="K73" s="55"/>
      <c r="L73" s="52"/>
      <c r="M73" s="55"/>
      <c r="N73" s="52"/>
      <c r="O73" s="56"/>
      <c r="P73" s="143">
        <f t="shared" si="64"/>
        <v>0</v>
      </c>
      <c r="Q73" s="144">
        <f t="shared" si="65"/>
        <v>0</v>
      </c>
      <c r="R73" s="145">
        <f t="shared" si="66"/>
        <v>0</v>
      </c>
      <c r="S73" s="39"/>
      <c r="T73" s="51"/>
      <c r="U73" s="55"/>
      <c r="V73" s="52"/>
      <c r="W73" s="55"/>
      <c r="X73" s="52"/>
      <c r="Y73" s="56"/>
      <c r="Z73" s="54"/>
      <c r="AA73" s="55"/>
      <c r="AB73" s="52"/>
      <c r="AC73" s="55"/>
      <c r="AD73" s="52"/>
      <c r="AE73" s="56"/>
      <c r="AF73" s="143">
        <f t="shared" si="67"/>
        <v>0</v>
      </c>
      <c r="AG73" s="144">
        <f t="shared" si="68"/>
        <v>0</v>
      </c>
      <c r="AH73" s="145">
        <f t="shared" si="69"/>
        <v>0</v>
      </c>
      <c r="AI73" s="41"/>
      <c r="AJ73" s="51"/>
      <c r="AK73" s="55"/>
      <c r="AL73" s="52"/>
      <c r="AM73" s="55"/>
      <c r="AN73" s="52"/>
      <c r="AO73" s="56"/>
      <c r="AP73" s="54"/>
      <c r="AQ73" s="55"/>
      <c r="AR73" s="52"/>
      <c r="AS73" s="55"/>
      <c r="AT73" s="52"/>
      <c r="AU73" s="56"/>
      <c r="AV73" s="143">
        <f t="shared" si="70"/>
        <v>0</v>
      </c>
      <c r="AW73" s="144">
        <f t="shared" si="71"/>
        <v>0</v>
      </c>
      <c r="AX73" s="145">
        <f t="shared" si="72"/>
        <v>0</v>
      </c>
      <c r="AY73" s="41"/>
      <c r="AZ73" s="51"/>
      <c r="BA73" s="55"/>
      <c r="BB73" s="52"/>
      <c r="BC73" s="55"/>
      <c r="BD73" s="52"/>
      <c r="BE73" s="56"/>
      <c r="BF73" s="54"/>
      <c r="BG73" s="55"/>
      <c r="BH73" s="52"/>
      <c r="BI73" s="55"/>
      <c r="BJ73" s="52"/>
      <c r="BK73" s="56"/>
      <c r="BL73" s="143">
        <f t="shared" si="73"/>
        <v>0</v>
      </c>
      <c r="BM73" s="144">
        <f t="shared" si="74"/>
        <v>0</v>
      </c>
      <c r="BN73" s="145">
        <f t="shared" si="75"/>
        <v>0</v>
      </c>
      <c r="BO73" s="41"/>
      <c r="BP73" s="51"/>
      <c r="BQ73" s="55"/>
      <c r="BR73" s="52"/>
      <c r="BS73" s="55"/>
      <c r="BT73" s="52"/>
      <c r="BU73" s="56"/>
      <c r="BV73" s="54"/>
      <c r="BW73" s="55"/>
      <c r="BX73" s="52"/>
      <c r="BY73" s="55"/>
      <c r="BZ73" s="52"/>
      <c r="CA73" s="56"/>
      <c r="CB73" s="143">
        <f t="shared" si="76"/>
        <v>0</v>
      </c>
      <c r="CC73" s="144">
        <f t="shared" si="77"/>
        <v>0</v>
      </c>
      <c r="CD73" s="145">
        <f t="shared" si="78"/>
        <v>0</v>
      </c>
      <c r="CE73" s="41"/>
      <c r="CF73" s="54"/>
      <c r="CG73" s="55"/>
      <c r="CH73" s="52"/>
      <c r="CI73" s="55"/>
      <c r="CJ73" s="52"/>
      <c r="CK73" s="56"/>
      <c r="CL73" s="54"/>
      <c r="CM73" s="55"/>
      <c r="CN73" s="52"/>
      <c r="CO73" s="55"/>
      <c r="CP73" s="52"/>
      <c r="CQ73" s="56"/>
      <c r="CR73" s="143">
        <f t="shared" si="79"/>
        <v>0</v>
      </c>
      <c r="CS73" s="144">
        <f t="shared" si="80"/>
        <v>0</v>
      </c>
      <c r="CT73" s="145">
        <f t="shared" si="81"/>
        <v>0</v>
      </c>
      <c r="CU73" s="41"/>
      <c r="CV73" s="54">
        <f>SUM(CV66:CV72)</f>
        <v>0</v>
      </c>
      <c r="CW73" s="55" t="e">
        <f t="shared" si="96"/>
        <v>#DIV/0!</v>
      </c>
      <c r="CX73" s="55">
        <f>SUM(CX66:CX72)</f>
        <v>0</v>
      </c>
      <c r="CY73" s="55" t="e">
        <f t="shared" si="84"/>
        <v>#DIV/0!</v>
      </c>
      <c r="CZ73" s="52">
        <f t="shared" si="85"/>
        <v>0</v>
      </c>
      <c r="DA73" s="56" t="e">
        <f t="shared" si="86"/>
        <v>#DIV/0!</v>
      </c>
      <c r="DB73" s="54">
        <f>SUM(DB66:DB72)</f>
        <v>0</v>
      </c>
      <c r="DC73" s="55" t="e">
        <f t="shared" si="88"/>
        <v>#DIV/0!</v>
      </c>
      <c r="DD73" s="52">
        <f>SUM(DD66:DD72)</f>
        <v>0</v>
      </c>
      <c r="DE73" s="55" t="e">
        <f t="shared" si="90"/>
        <v>#DIV/0!</v>
      </c>
      <c r="DF73" s="52">
        <f>SUM(DF66:DF72)</f>
        <v>0</v>
      </c>
      <c r="DG73" s="56" t="e">
        <f t="shared" si="92"/>
        <v>#DIV/0!</v>
      </c>
      <c r="DH73" s="175"/>
      <c r="DI73" s="187" t="s">
        <v>175</v>
      </c>
      <c r="DJ73" s="54">
        <f t="shared" ref="DJ73:DK73" si="97">SUM(DJ66:DJ72)</f>
        <v>0</v>
      </c>
      <c r="DK73" s="52">
        <f t="shared" si="97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290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6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290"/>
      <c r="K75" s="47"/>
      <c r="L75" s="44"/>
      <c r="M75" s="47"/>
      <c r="N75" s="44"/>
      <c r="O75" s="48"/>
      <c r="P75" s="137">
        <f t="shared" ref="P75:P96" si="98">+D75+J75</f>
        <v>0</v>
      </c>
      <c r="Q75" s="138">
        <f t="shared" ref="Q75:Q96" si="99">+F75+L75</f>
        <v>0</v>
      </c>
      <c r="R75" s="139">
        <f t="shared" ref="R75:R96" si="100">+P75+Q75</f>
        <v>0</v>
      </c>
      <c r="S75" s="39"/>
      <c r="T75" s="43"/>
      <c r="U75" s="47"/>
      <c r="V75" s="47"/>
      <c r="W75" s="47"/>
      <c r="X75" s="44"/>
      <c r="Y75" s="48"/>
      <c r="Z75" s="46"/>
      <c r="AA75" s="47"/>
      <c r="AB75" s="44"/>
      <c r="AC75" s="47"/>
      <c r="AD75" s="44"/>
      <c r="AE75" s="48"/>
      <c r="AF75" s="137">
        <f t="shared" ref="AF75:AF96" si="101">+T75+Z75</f>
        <v>0</v>
      </c>
      <c r="AG75" s="138">
        <f t="shared" ref="AG75:AG96" si="102">+V75+AB75</f>
        <v>0</v>
      </c>
      <c r="AH75" s="139">
        <f t="shared" ref="AH75:AH96" si="103">+AF75+AG75</f>
        <v>0</v>
      </c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>
        <f t="shared" ref="BL75:BL96" si="107">+AZ75+BF75</f>
        <v>0</v>
      </c>
      <c r="BM75" s="138">
        <f t="shared" ref="BM75:BM96" si="108">+BB75+BH75</f>
        <v>0</v>
      </c>
      <c r="BN75" s="139">
        <f t="shared" ref="BN75:BN96" si="109">+BL75+BM75</f>
        <v>0</v>
      </c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6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>
        <f t="shared" ref="CR75:CR96" si="113">+CF75+CL75</f>
        <v>0</v>
      </c>
      <c r="CS75" s="138">
        <f t="shared" ref="CS75:CS96" si="114">+CH75+CN75</f>
        <v>0</v>
      </c>
      <c r="CT75" s="139">
        <f t="shared" ref="CT75:CT96" si="115">+CR75+CS75</f>
        <v>0</v>
      </c>
      <c r="CU75" s="41"/>
      <c r="CV75" s="46">
        <f t="shared" ref="CV75:CV94" si="116">+D75+T75+AJ75+AZ75+BP75+CF75</f>
        <v>0</v>
      </c>
      <c r="CW75" s="47" t="e">
        <f t="shared" si="96"/>
        <v>#DIV/0!</v>
      </c>
      <c r="CX75" s="47">
        <f t="shared" ref="CX75:CX94" si="117">+F75+V75+AL75+BB75+BR75+CH75</f>
        <v>0</v>
      </c>
      <c r="CY75" s="47" t="e">
        <f t="shared" ref="CY75:CY96" si="118">+CX75/$CX$111</f>
        <v>#DIV/0!</v>
      </c>
      <c r="CZ75" s="44">
        <f t="shared" ref="CZ75:CZ96" si="119">+CV75+CX75</f>
        <v>0</v>
      </c>
      <c r="DA75" s="48" t="e">
        <f t="shared" ref="DA75:DA96" si="120">+CZ75/$CZ$111</f>
        <v>#DIV/0!</v>
      </c>
      <c r="DB75" s="46">
        <f t="shared" ref="DB75:DB94" si="121">+J75+Z75+AP75+BF75+BV75+CL75</f>
        <v>0</v>
      </c>
      <c r="DC75" s="47" t="e">
        <f t="shared" si="88"/>
        <v>#DIV/0!</v>
      </c>
      <c r="DD75" s="44">
        <f t="shared" ref="DD75:DD94" si="122">+L75+AB75+AR75+BH75+BX75+CN75</f>
        <v>0</v>
      </c>
      <c r="DE75" s="47" t="e">
        <f t="shared" ref="DE75:DE96" si="123">+DD75/$DD$111</f>
        <v>#DIV/0!</v>
      </c>
      <c r="DF75" s="44">
        <f t="shared" ref="DF75:DF94" si="124">+DB75+DD75</f>
        <v>0</v>
      </c>
      <c r="DG75" s="48" t="e">
        <f t="shared" ref="DG75:DG96" si="125">+DF75/$DF$111</f>
        <v>#DIV/0!</v>
      </c>
      <c r="DH75" s="174"/>
      <c r="DI75" s="187" t="s">
        <v>74</v>
      </c>
      <c r="DJ75" s="46">
        <f t="shared" ref="DJ75:DJ94" si="126">+CZ75</f>
        <v>0</v>
      </c>
      <c r="DK75" s="44">
        <f t="shared" ref="DK75:DK94" si="127">+DF75</f>
        <v>0</v>
      </c>
      <c r="DL75" s="45">
        <f t="shared" ref="DL75:DL94" si="128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290"/>
      <c r="K76" s="47"/>
      <c r="L76" s="44"/>
      <c r="M76" s="47"/>
      <c r="N76" s="44"/>
      <c r="O76" s="48"/>
      <c r="P76" s="137">
        <f t="shared" si="98"/>
        <v>0</v>
      </c>
      <c r="Q76" s="138">
        <f t="shared" si="99"/>
        <v>0</v>
      </c>
      <c r="R76" s="139">
        <f t="shared" si="100"/>
        <v>0</v>
      </c>
      <c r="S76" s="39"/>
      <c r="T76" s="43"/>
      <c r="U76" s="47"/>
      <c r="V76" s="47"/>
      <c r="W76" s="47"/>
      <c r="X76" s="44"/>
      <c r="Y76" s="48"/>
      <c r="Z76" s="46"/>
      <c r="AA76" s="47"/>
      <c r="AB76" s="44"/>
      <c r="AC76" s="47"/>
      <c r="AD76" s="44"/>
      <c r="AE76" s="48"/>
      <c r="AF76" s="137">
        <f t="shared" si="101"/>
        <v>0</v>
      </c>
      <c r="AG76" s="138">
        <f t="shared" si="102"/>
        <v>0</v>
      </c>
      <c r="AH76" s="139">
        <f t="shared" si="103"/>
        <v>0</v>
      </c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>
        <f t="shared" si="104"/>
        <v>0</v>
      </c>
      <c r="AW76" s="138">
        <f t="shared" si="105"/>
        <v>0</v>
      </c>
      <c r="AX76" s="139">
        <f t="shared" si="106"/>
        <v>0</v>
      </c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>
        <f t="shared" si="107"/>
        <v>0</v>
      </c>
      <c r="BM76" s="138">
        <f t="shared" si="108"/>
        <v>0</v>
      </c>
      <c r="BN76" s="139">
        <f t="shared" si="109"/>
        <v>0</v>
      </c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6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>
        <f t="shared" si="113"/>
        <v>0</v>
      </c>
      <c r="CS76" s="138">
        <f t="shared" si="114"/>
        <v>0</v>
      </c>
      <c r="CT76" s="139">
        <f t="shared" si="115"/>
        <v>0</v>
      </c>
      <c r="CU76" s="41"/>
      <c r="CV76" s="46">
        <f t="shared" si="116"/>
        <v>0</v>
      </c>
      <c r="CW76" s="47" t="e">
        <f t="shared" si="96"/>
        <v>#DIV/0!</v>
      </c>
      <c r="CX76" s="47">
        <f t="shared" si="117"/>
        <v>0</v>
      </c>
      <c r="CY76" s="47" t="e">
        <f t="shared" si="118"/>
        <v>#DIV/0!</v>
      </c>
      <c r="CZ76" s="44">
        <f t="shared" si="119"/>
        <v>0</v>
      </c>
      <c r="DA76" s="48" t="e">
        <f t="shared" si="120"/>
        <v>#DIV/0!</v>
      </c>
      <c r="DB76" s="46">
        <f t="shared" si="121"/>
        <v>0</v>
      </c>
      <c r="DC76" s="47" t="e">
        <f t="shared" si="88"/>
        <v>#DIV/0!</v>
      </c>
      <c r="DD76" s="44">
        <f t="shared" si="122"/>
        <v>0</v>
      </c>
      <c r="DE76" s="47" t="e">
        <f t="shared" si="123"/>
        <v>#DIV/0!</v>
      </c>
      <c r="DF76" s="44">
        <f t="shared" si="124"/>
        <v>0</v>
      </c>
      <c r="DG76" s="48" t="e">
        <f t="shared" si="125"/>
        <v>#DIV/0!</v>
      </c>
      <c r="DH76" s="174"/>
      <c r="DI76" s="187" t="s">
        <v>75</v>
      </c>
      <c r="DJ76" s="46">
        <f t="shared" si="126"/>
        <v>0</v>
      </c>
      <c r="DK76" s="44">
        <f t="shared" si="127"/>
        <v>0</v>
      </c>
      <c r="DL76" s="45">
        <f t="shared" si="128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290"/>
      <c r="K77" s="47"/>
      <c r="L77" s="44"/>
      <c r="M77" s="47"/>
      <c r="N77" s="44"/>
      <c r="O77" s="48"/>
      <c r="P77" s="137">
        <f t="shared" si="98"/>
        <v>0</v>
      </c>
      <c r="Q77" s="138">
        <f t="shared" si="99"/>
        <v>0</v>
      </c>
      <c r="R77" s="139">
        <f t="shared" si="100"/>
        <v>0</v>
      </c>
      <c r="S77" s="39"/>
      <c r="T77" s="43"/>
      <c r="U77" s="47"/>
      <c r="V77" s="47"/>
      <c r="W77" s="47"/>
      <c r="X77" s="44"/>
      <c r="Y77" s="48"/>
      <c r="Z77" s="46"/>
      <c r="AA77" s="47"/>
      <c r="AB77" s="44"/>
      <c r="AC77" s="47"/>
      <c r="AD77" s="44"/>
      <c r="AE77" s="48"/>
      <c r="AF77" s="137">
        <f t="shared" si="101"/>
        <v>0</v>
      </c>
      <c r="AG77" s="138">
        <f t="shared" si="102"/>
        <v>0</v>
      </c>
      <c r="AH77" s="139">
        <f t="shared" si="103"/>
        <v>0</v>
      </c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>
        <f t="shared" si="104"/>
        <v>0</v>
      </c>
      <c r="AW77" s="138">
        <f t="shared" si="105"/>
        <v>0</v>
      </c>
      <c r="AX77" s="139">
        <f t="shared" si="106"/>
        <v>0</v>
      </c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>
        <f t="shared" si="107"/>
        <v>0</v>
      </c>
      <c r="BM77" s="138">
        <f t="shared" si="108"/>
        <v>0</v>
      </c>
      <c r="BN77" s="139">
        <f t="shared" si="109"/>
        <v>0</v>
      </c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>
        <f t="shared" si="110"/>
        <v>0</v>
      </c>
      <c r="CC77" s="138">
        <f t="shared" si="111"/>
        <v>0</v>
      </c>
      <c r="CD77" s="139">
        <f t="shared" si="112"/>
        <v>0</v>
      </c>
      <c r="CE77" s="41"/>
      <c r="CF77" s="46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>
        <f t="shared" si="113"/>
        <v>0</v>
      </c>
      <c r="CS77" s="138">
        <f t="shared" si="114"/>
        <v>0</v>
      </c>
      <c r="CT77" s="139">
        <f t="shared" si="115"/>
        <v>0</v>
      </c>
      <c r="CU77" s="41"/>
      <c r="CV77" s="46">
        <f t="shared" si="116"/>
        <v>0</v>
      </c>
      <c r="CW77" s="47" t="e">
        <f t="shared" si="96"/>
        <v>#DIV/0!</v>
      </c>
      <c r="CX77" s="47">
        <f t="shared" si="117"/>
        <v>0</v>
      </c>
      <c r="CY77" s="47" t="e">
        <f t="shared" si="118"/>
        <v>#DIV/0!</v>
      </c>
      <c r="CZ77" s="44">
        <f t="shared" si="119"/>
        <v>0</v>
      </c>
      <c r="DA77" s="48" t="e">
        <f t="shared" si="120"/>
        <v>#DIV/0!</v>
      </c>
      <c r="DB77" s="46">
        <f t="shared" si="121"/>
        <v>0</v>
      </c>
      <c r="DC77" s="47" t="e">
        <f t="shared" si="88"/>
        <v>#DIV/0!</v>
      </c>
      <c r="DD77" s="44">
        <f t="shared" si="122"/>
        <v>0</v>
      </c>
      <c r="DE77" s="47" t="e">
        <f t="shared" si="123"/>
        <v>#DIV/0!</v>
      </c>
      <c r="DF77" s="44">
        <f t="shared" si="124"/>
        <v>0</v>
      </c>
      <c r="DG77" s="48" t="e">
        <f t="shared" si="125"/>
        <v>#DIV/0!</v>
      </c>
      <c r="DH77" s="174"/>
      <c r="DI77" s="187" t="s">
        <v>76</v>
      </c>
      <c r="DJ77" s="46">
        <f t="shared" si="126"/>
        <v>0</v>
      </c>
      <c r="DK77" s="44">
        <f t="shared" si="127"/>
        <v>0</v>
      </c>
      <c r="DL77" s="45">
        <f t="shared" si="128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290"/>
      <c r="K78" s="47"/>
      <c r="L78" s="44"/>
      <c r="M78" s="47"/>
      <c r="N78" s="44"/>
      <c r="O78" s="48"/>
      <c r="P78" s="137">
        <f t="shared" si="98"/>
        <v>0</v>
      </c>
      <c r="Q78" s="138">
        <f t="shared" si="99"/>
        <v>0</v>
      </c>
      <c r="R78" s="139">
        <f t="shared" si="100"/>
        <v>0</v>
      </c>
      <c r="S78" s="39"/>
      <c r="T78" s="43"/>
      <c r="U78" s="47"/>
      <c r="V78" s="47"/>
      <c r="W78" s="47"/>
      <c r="X78" s="44"/>
      <c r="Y78" s="48"/>
      <c r="Z78" s="46"/>
      <c r="AA78" s="47"/>
      <c r="AB78" s="44"/>
      <c r="AC78" s="47"/>
      <c r="AD78" s="44"/>
      <c r="AE78" s="48"/>
      <c r="AF78" s="137">
        <f t="shared" si="101"/>
        <v>0</v>
      </c>
      <c r="AG78" s="138">
        <f t="shared" si="102"/>
        <v>0</v>
      </c>
      <c r="AH78" s="139">
        <f t="shared" si="103"/>
        <v>0</v>
      </c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>
        <f t="shared" si="107"/>
        <v>0</v>
      </c>
      <c r="BM78" s="138">
        <f t="shared" si="108"/>
        <v>0</v>
      </c>
      <c r="BN78" s="139">
        <f t="shared" si="109"/>
        <v>0</v>
      </c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>
        <f t="shared" si="110"/>
        <v>0</v>
      </c>
      <c r="CC78" s="138">
        <f t="shared" si="111"/>
        <v>0</v>
      </c>
      <c r="CD78" s="139">
        <f t="shared" si="112"/>
        <v>0</v>
      </c>
      <c r="CE78" s="41"/>
      <c r="CF78" s="46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>
        <f t="shared" si="113"/>
        <v>0</v>
      </c>
      <c r="CS78" s="138">
        <f t="shared" si="114"/>
        <v>0</v>
      </c>
      <c r="CT78" s="139">
        <f t="shared" si="115"/>
        <v>0</v>
      </c>
      <c r="CU78" s="41"/>
      <c r="CV78" s="46">
        <f t="shared" si="116"/>
        <v>0</v>
      </c>
      <c r="CW78" s="47" t="e">
        <f t="shared" si="96"/>
        <v>#DIV/0!</v>
      </c>
      <c r="CX78" s="47">
        <f t="shared" si="117"/>
        <v>0</v>
      </c>
      <c r="CY78" s="47" t="e">
        <f t="shared" si="118"/>
        <v>#DIV/0!</v>
      </c>
      <c r="CZ78" s="44">
        <f t="shared" si="119"/>
        <v>0</v>
      </c>
      <c r="DA78" s="48" t="e">
        <f t="shared" si="120"/>
        <v>#DIV/0!</v>
      </c>
      <c r="DB78" s="46">
        <f t="shared" si="121"/>
        <v>0</v>
      </c>
      <c r="DC78" s="47" t="e">
        <f t="shared" si="88"/>
        <v>#DIV/0!</v>
      </c>
      <c r="DD78" s="44">
        <f t="shared" si="122"/>
        <v>0</v>
      </c>
      <c r="DE78" s="47" t="e">
        <f t="shared" si="123"/>
        <v>#DIV/0!</v>
      </c>
      <c r="DF78" s="44">
        <f t="shared" si="124"/>
        <v>0</v>
      </c>
      <c r="DG78" s="48" t="e">
        <f t="shared" si="125"/>
        <v>#DIV/0!</v>
      </c>
      <c r="DH78" s="174"/>
      <c r="DI78" s="187" t="s">
        <v>77</v>
      </c>
      <c r="DJ78" s="46">
        <f t="shared" si="126"/>
        <v>0</v>
      </c>
      <c r="DK78" s="44">
        <f t="shared" si="127"/>
        <v>0</v>
      </c>
      <c r="DL78" s="45">
        <f t="shared" si="128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290"/>
      <c r="K79" s="47"/>
      <c r="L79" s="44"/>
      <c r="M79" s="47"/>
      <c r="N79" s="44"/>
      <c r="O79" s="48"/>
      <c r="P79" s="137">
        <f t="shared" si="98"/>
        <v>0</v>
      </c>
      <c r="Q79" s="138">
        <f t="shared" si="99"/>
        <v>0</v>
      </c>
      <c r="R79" s="139">
        <f t="shared" si="100"/>
        <v>0</v>
      </c>
      <c r="S79" s="39"/>
      <c r="T79" s="43"/>
      <c r="U79" s="47"/>
      <c r="V79" s="47"/>
      <c r="W79" s="47"/>
      <c r="X79" s="44"/>
      <c r="Y79" s="48"/>
      <c r="Z79" s="46"/>
      <c r="AA79" s="47"/>
      <c r="AB79" s="44"/>
      <c r="AC79" s="47"/>
      <c r="AD79" s="44"/>
      <c r="AE79" s="48"/>
      <c r="AF79" s="137">
        <f t="shared" si="101"/>
        <v>0</v>
      </c>
      <c r="AG79" s="138">
        <f t="shared" si="102"/>
        <v>0</v>
      </c>
      <c r="AH79" s="139">
        <f t="shared" si="103"/>
        <v>0</v>
      </c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>
        <f t="shared" si="104"/>
        <v>0</v>
      </c>
      <c r="AW79" s="138">
        <f t="shared" si="105"/>
        <v>0</v>
      </c>
      <c r="AX79" s="139">
        <f t="shared" si="106"/>
        <v>0</v>
      </c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>
        <f t="shared" si="107"/>
        <v>0</v>
      </c>
      <c r="BM79" s="138">
        <f t="shared" si="108"/>
        <v>0</v>
      </c>
      <c r="BN79" s="139">
        <f t="shared" si="109"/>
        <v>0</v>
      </c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>
        <f t="shared" si="110"/>
        <v>0</v>
      </c>
      <c r="CC79" s="138">
        <f t="shared" si="111"/>
        <v>0</v>
      </c>
      <c r="CD79" s="139">
        <f t="shared" si="112"/>
        <v>0</v>
      </c>
      <c r="CE79" s="41"/>
      <c r="CF79" s="46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>
        <f t="shared" si="113"/>
        <v>0</v>
      </c>
      <c r="CS79" s="138">
        <f t="shared" si="114"/>
        <v>0</v>
      </c>
      <c r="CT79" s="139">
        <f t="shared" si="115"/>
        <v>0</v>
      </c>
      <c r="CU79" s="41"/>
      <c r="CV79" s="46">
        <f t="shared" si="116"/>
        <v>0</v>
      </c>
      <c r="CW79" s="47" t="e">
        <f t="shared" si="96"/>
        <v>#DIV/0!</v>
      </c>
      <c r="CX79" s="47">
        <f t="shared" si="117"/>
        <v>0</v>
      </c>
      <c r="CY79" s="47" t="e">
        <f t="shared" si="118"/>
        <v>#DIV/0!</v>
      </c>
      <c r="CZ79" s="44">
        <f t="shared" si="119"/>
        <v>0</v>
      </c>
      <c r="DA79" s="48" t="e">
        <f t="shared" si="120"/>
        <v>#DIV/0!</v>
      </c>
      <c r="DB79" s="46">
        <f t="shared" si="121"/>
        <v>0</v>
      </c>
      <c r="DC79" s="47" t="e">
        <f t="shared" si="88"/>
        <v>#DIV/0!</v>
      </c>
      <c r="DD79" s="44">
        <f t="shared" si="122"/>
        <v>0</v>
      </c>
      <c r="DE79" s="47" t="e">
        <f t="shared" si="123"/>
        <v>#DIV/0!</v>
      </c>
      <c r="DF79" s="44">
        <f t="shared" si="124"/>
        <v>0</v>
      </c>
      <c r="DG79" s="48" t="e">
        <f t="shared" si="125"/>
        <v>#DIV/0!</v>
      </c>
      <c r="DH79" s="174"/>
      <c r="DI79" s="187" t="s">
        <v>78</v>
      </c>
      <c r="DJ79" s="46">
        <f t="shared" si="126"/>
        <v>0</v>
      </c>
      <c r="DK79" s="44">
        <f t="shared" si="127"/>
        <v>0</v>
      </c>
      <c r="DL79" s="45">
        <f t="shared" si="128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290"/>
      <c r="K80" s="47"/>
      <c r="L80" s="44"/>
      <c r="M80" s="47"/>
      <c r="N80" s="44"/>
      <c r="O80" s="48"/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43"/>
      <c r="U80" s="47"/>
      <c r="V80" s="47"/>
      <c r="W80" s="47"/>
      <c r="X80" s="44"/>
      <c r="Y80" s="48"/>
      <c r="Z80" s="46"/>
      <c r="AA80" s="47"/>
      <c r="AB80" s="44"/>
      <c r="AC80" s="47"/>
      <c r="AD80" s="44"/>
      <c r="AE80" s="48"/>
      <c r="AF80" s="137">
        <f t="shared" si="101"/>
        <v>0</v>
      </c>
      <c r="AG80" s="138">
        <f t="shared" si="102"/>
        <v>0</v>
      </c>
      <c r="AH80" s="139">
        <f t="shared" si="103"/>
        <v>0</v>
      </c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>
        <f t="shared" si="107"/>
        <v>0</v>
      </c>
      <c r="BM80" s="138">
        <f t="shared" si="108"/>
        <v>0</v>
      </c>
      <c r="BN80" s="139">
        <f t="shared" si="109"/>
        <v>0</v>
      </c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6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>
        <f t="shared" si="113"/>
        <v>0</v>
      </c>
      <c r="CS80" s="138">
        <f t="shared" si="114"/>
        <v>0</v>
      </c>
      <c r="CT80" s="139">
        <f t="shared" si="115"/>
        <v>0</v>
      </c>
      <c r="CU80" s="41"/>
      <c r="CV80" s="46">
        <f t="shared" si="116"/>
        <v>0</v>
      </c>
      <c r="CW80" s="47" t="e">
        <f t="shared" si="96"/>
        <v>#DIV/0!</v>
      </c>
      <c r="CX80" s="47">
        <f t="shared" si="117"/>
        <v>0</v>
      </c>
      <c r="CY80" s="47" t="e">
        <f t="shared" si="118"/>
        <v>#DIV/0!</v>
      </c>
      <c r="CZ80" s="44">
        <f t="shared" si="119"/>
        <v>0</v>
      </c>
      <c r="DA80" s="48" t="e">
        <f t="shared" si="120"/>
        <v>#DIV/0!</v>
      </c>
      <c r="DB80" s="46">
        <f t="shared" si="121"/>
        <v>0</v>
      </c>
      <c r="DC80" s="47" t="e">
        <f t="shared" si="88"/>
        <v>#DIV/0!</v>
      </c>
      <c r="DD80" s="44">
        <f t="shared" si="122"/>
        <v>0</v>
      </c>
      <c r="DE80" s="47" t="e">
        <f t="shared" si="123"/>
        <v>#DIV/0!</v>
      </c>
      <c r="DF80" s="44">
        <f t="shared" si="124"/>
        <v>0</v>
      </c>
      <c r="DG80" s="48" t="e">
        <f t="shared" si="125"/>
        <v>#DIV/0!</v>
      </c>
      <c r="DH80" s="174"/>
      <c r="DI80" s="187" t="s">
        <v>79</v>
      </c>
      <c r="DJ80" s="46">
        <f t="shared" si="126"/>
        <v>0</v>
      </c>
      <c r="DK80" s="44">
        <f t="shared" si="127"/>
        <v>0</v>
      </c>
      <c r="DL80" s="45">
        <f t="shared" si="128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290"/>
      <c r="K81" s="47"/>
      <c r="L81" s="44"/>
      <c r="M81" s="47"/>
      <c r="N81" s="44"/>
      <c r="O81" s="48"/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43"/>
      <c r="U81" s="47"/>
      <c r="V81" s="47"/>
      <c r="W81" s="47"/>
      <c r="X81" s="44"/>
      <c r="Y81" s="48"/>
      <c r="Z81" s="46"/>
      <c r="AA81" s="47"/>
      <c r="AB81" s="44"/>
      <c r="AC81" s="47"/>
      <c r="AD81" s="44"/>
      <c r="AE81" s="48"/>
      <c r="AF81" s="137">
        <f t="shared" si="101"/>
        <v>0</v>
      </c>
      <c r="AG81" s="138">
        <f t="shared" si="102"/>
        <v>0</v>
      </c>
      <c r="AH81" s="139">
        <f t="shared" si="103"/>
        <v>0</v>
      </c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>
        <f t="shared" si="107"/>
        <v>0</v>
      </c>
      <c r="BM81" s="138">
        <f t="shared" si="108"/>
        <v>0</v>
      </c>
      <c r="BN81" s="139">
        <f t="shared" si="109"/>
        <v>0</v>
      </c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>
        <f t="shared" si="110"/>
        <v>0</v>
      </c>
      <c r="CC81" s="138">
        <f t="shared" si="111"/>
        <v>0</v>
      </c>
      <c r="CD81" s="139">
        <f t="shared" si="112"/>
        <v>0</v>
      </c>
      <c r="CE81" s="41"/>
      <c r="CF81" s="46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>
        <f t="shared" si="113"/>
        <v>0</v>
      </c>
      <c r="CS81" s="138">
        <f t="shared" si="114"/>
        <v>0</v>
      </c>
      <c r="CT81" s="139">
        <f t="shared" si="115"/>
        <v>0</v>
      </c>
      <c r="CU81" s="41"/>
      <c r="CV81" s="46">
        <f t="shared" si="116"/>
        <v>0</v>
      </c>
      <c r="CW81" s="47" t="e">
        <f t="shared" si="96"/>
        <v>#DIV/0!</v>
      </c>
      <c r="CX81" s="47">
        <f t="shared" si="117"/>
        <v>0</v>
      </c>
      <c r="CY81" s="47" t="e">
        <f t="shared" si="118"/>
        <v>#DIV/0!</v>
      </c>
      <c r="CZ81" s="44">
        <f t="shared" si="119"/>
        <v>0</v>
      </c>
      <c r="DA81" s="48" t="e">
        <f t="shared" si="120"/>
        <v>#DIV/0!</v>
      </c>
      <c r="DB81" s="46">
        <f t="shared" si="121"/>
        <v>0</v>
      </c>
      <c r="DC81" s="47" t="e">
        <f t="shared" si="88"/>
        <v>#DIV/0!</v>
      </c>
      <c r="DD81" s="44">
        <f t="shared" si="122"/>
        <v>0</v>
      </c>
      <c r="DE81" s="47" t="e">
        <f t="shared" si="123"/>
        <v>#DIV/0!</v>
      </c>
      <c r="DF81" s="44">
        <f t="shared" si="124"/>
        <v>0</v>
      </c>
      <c r="DG81" s="48" t="e">
        <f t="shared" si="125"/>
        <v>#DIV/0!</v>
      </c>
      <c r="DH81" s="174"/>
      <c r="DI81" s="187" t="s">
        <v>80</v>
      </c>
      <c r="DJ81" s="46">
        <f t="shared" si="126"/>
        <v>0</v>
      </c>
      <c r="DK81" s="44">
        <f t="shared" si="127"/>
        <v>0</v>
      </c>
      <c r="DL81" s="45">
        <f t="shared" si="128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290"/>
      <c r="K82" s="47"/>
      <c r="L82" s="44"/>
      <c r="M82" s="47"/>
      <c r="N82" s="44"/>
      <c r="O82" s="48"/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43"/>
      <c r="U82" s="47"/>
      <c r="V82" s="47"/>
      <c r="W82" s="47"/>
      <c r="X82" s="44"/>
      <c r="Y82" s="48"/>
      <c r="Z82" s="46"/>
      <c r="AA82" s="47"/>
      <c r="AB82" s="44"/>
      <c r="AC82" s="47"/>
      <c r="AD82" s="44"/>
      <c r="AE82" s="48"/>
      <c r="AF82" s="137">
        <f t="shared" si="101"/>
        <v>0</v>
      </c>
      <c r="AG82" s="138">
        <f t="shared" si="102"/>
        <v>0</v>
      </c>
      <c r="AH82" s="139">
        <f t="shared" si="103"/>
        <v>0</v>
      </c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>
        <f t="shared" si="107"/>
        <v>0</v>
      </c>
      <c r="BM82" s="138">
        <f t="shared" si="108"/>
        <v>0</v>
      </c>
      <c r="BN82" s="139">
        <f t="shared" si="109"/>
        <v>0</v>
      </c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6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>
        <f t="shared" si="113"/>
        <v>0</v>
      </c>
      <c r="CS82" s="138">
        <f t="shared" si="114"/>
        <v>0</v>
      </c>
      <c r="CT82" s="139">
        <f t="shared" si="115"/>
        <v>0</v>
      </c>
      <c r="CU82" s="41"/>
      <c r="CV82" s="46">
        <f t="shared" si="116"/>
        <v>0</v>
      </c>
      <c r="CW82" s="47" t="e">
        <f t="shared" si="96"/>
        <v>#DIV/0!</v>
      </c>
      <c r="CX82" s="47">
        <f t="shared" si="117"/>
        <v>0</v>
      </c>
      <c r="CY82" s="47" t="e">
        <f t="shared" si="118"/>
        <v>#DIV/0!</v>
      </c>
      <c r="CZ82" s="44">
        <f t="shared" si="119"/>
        <v>0</v>
      </c>
      <c r="DA82" s="48" t="e">
        <f t="shared" si="120"/>
        <v>#DIV/0!</v>
      </c>
      <c r="DB82" s="46">
        <f t="shared" si="121"/>
        <v>0</v>
      </c>
      <c r="DC82" s="47" t="e">
        <f t="shared" si="88"/>
        <v>#DIV/0!</v>
      </c>
      <c r="DD82" s="44">
        <f t="shared" si="122"/>
        <v>0</v>
      </c>
      <c r="DE82" s="47" t="e">
        <f t="shared" si="123"/>
        <v>#DIV/0!</v>
      </c>
      <c r="DF82" s="44">
        <f t="shared" si="124"/>
        <v>0</v>
      </c>
      <c r="DG82" s="48" t="e">
        <f t="shared" si="125"/>
        <v>#DIV/0!</v>
      </c>
      <c r="DH82" s="174"/>
      <c r="DI82" s="187" t="s">
        <v>81</v>
      </c>
      <c r="DJ82" s="46">
        <f t="shared" si="126"/>
        <v>0</v>
      </c>
      <c r="DK82" s="44">
        <f t="shared" si="127"/>
        <v>0</v>
      </c>
      <c r="DL82" s="45">
        <f t="shared" si="128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290"/>
      <c r="K83" s="47"/>
      <c r="L83" s="44"/>
      <c r="M83" s="47"/>
      <c r="N83" s="44"/>
      <c r="O83" s="48"/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43"/>
      <c r="U83" s="47"/>
      <c r="V83" s="47"/>
      <c r="W83" s="47"/>
      <c r="X83" s="44"/>
      <c r="Y83" s="48"/>
      <c r="Z83" s="46"/>
      <c r="AA83" s="47"/>
      <c r="AB83" s="44"/>
      <c r="AC83" s="47"/>
      <c r="AD83" s="44"/>
      <c r="AE83" s="48"/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>
        <f t="shared" si="110"/>
        <v>0</v>
      </c>
      <c r="CC83" s="138">
        <f t="shared" si="111"/>
        <v>0</v>
      </c>
      <c r="CD83" s="139">
        <f t="shared" si="112"/>
        <v>0</v>
      </c>
      <c r="CE83" s="41"/>
      <c r="CF83" s="46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0</v>
      </c>
      <c r="CW83" s="47" t="e">
        <f t="shared" si="96"/>
        <v>#DIV/0!</v>
      </c>
      <c r="CX83" s="47">
        <f t="shared" si="117"/>
        <v>0</v>
      </c>
      <c r="CY83" s="47" t="e">
        <f t="shared" si="118"/>
        <v>#DIV/0!</v>
      </c>
      <c r="CZ83" s="44">
        <f t="shared" si="119"/>
        <v>0</v>
      </c>
      <c r="DA83" s="48" t="e">
        <f t="shared" si="120"/>
        <v>#DIV/0!</v>
      </c>
      <c r="DB83" s="46">
        <f t="shared" si="121"/>
        <v>0</v>
      </c>
      <c r="DC83" s="47" t="e">
        <f t="shared" si="88"/>
        <v>#DIV/0!</v>
      </c>
      <c r="DD83" s="44">
        <f t="shared" si="122"/>
        <v>0</v>
      </c>
      <c r="DE83" s="47" t="e">
        <f t="shared" si="123"/>
        <v>#DIV/0!</v>
      </c>
      <c r="DF83" s="44">
        <f t="shared" si="124"/>
        <v>0</v>
      </c>
      <c r="DG83" s="48" t="e">
        <f t="shared" si="125"/>
        <v>#DIV/0!</v>
      </c>
      <c r="DH83" s="174"/>
      <c r="DI83" s="187" t="s">
        <v>82</v>
      </c>
      <c r="DJ83" s="46">
        <f t="shared" si="126"/>
        <v>0</v>
      </c>
      <c r="DK83" s="44">
        <f t="shared" si="127"/>
        <v>0</v>
      </c>
      <c r="DL83" s="45">
        <f t="shared" si="128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290"/>
      <c r="K84" s="47"/>
      <c r="L84" s="44"/>
      <c r="M84" s="47"/>
      <c r="N84" s="44"/>
      <c r="O84" s="48"/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43"/>
      <c r="U84" s="47"/>
      <c r="V84" s="47"/>
      <c r="W84" s="47"/>
      <c r="X84" s="44"/>
      <c r="Y84" s="48"/>
      <c r="Z84" s="46"/>
      <c r="AA84" s="47"/>
      <c r="AB84" s="44"/>
      <c r="AC84" s="47"/>
      <c r="AD84" s="44"/>
      <c r="AE84" s="48"/>
      <c r="AF84" s="137">
        <f t="shared" si="101"/>
        <v>0</v>
      </c>
      <c r="AG84" s="138">
        <f t="shared" si="102"/>
        <v>0</v>
      </c>
      <c r="AH84" s="139">
        <f t="shared" si="103"/>
        <v>0</v>
      </c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>
        <f t="shared" si="104"/>
        <v>0</v>
      </c>
      <c r="AW84" s="138">
        <f t="shared" si="105"/>
        <v>0</v>
      </c>
      <c r="AX84" s="139">
        <f t="shared" si="106"/>
        <v>0</v>
      </c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>
        <f t="shared" si="107"/>
        <v>0</v>
      </c>
      <c r="BM84" s="138">
        <f t="shared" si="108"/>
        <v>0</v>
      </c>
      <c r="BN84" s="139">
        <f t="shared" si="109"/>
        <v>0</v>
      </c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>
        <f t="shared" si="110"/>
        <v>0</v>
      </c>
      <c r="CC84" s="138">
        <f t="shared" si="111"/>
        <v>0</v>
      </c>
      <c r="CD84" s="139">
        <f t="shared" si="112"/>
        <v>0</v>
      </c>
      <c r="CE84" s="41"/>
      <c r="CF84" s="46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>
        <f t="shared" si="113"/>
        <v>0</v>
      </c>
      <c r="CS84" s="138">
        <f t="shared" si="114"/>
        <v>0</v>
      </c>
      <c r="CT84" s="139">
        <f t="shared" si="115"/>
        <v>0</v>
      </c>
      <c r="CU84" s="41"/>
      <c r="CV84" s="46">
        <f t="shared" si="116"/>
        <v>0</v>
      </c>
      <c r="CW84" s="47" t="e">
        <f t="shared" si="96"/>
        <v>#DIV/0!</v>
      </c>
      <c r="CX84" s="47">
        <f t="shared" si="117"/>
        <v>0</v>
      </c>
      <c r="CY84" s="47" t="e">
        <f t="shared" si="118"/>
        <v>#DIV/0!</v>
      </c>
      <c r="CZ84" s="44">
        <f t="shared" si="119"/>
        <v>0</v>
      </c>
      <c r="DA84" s="48" t="e">
        <f t="shared" si="120"/>
        <v>#DIV/0!</v>
      </c>
      <c r="DB84" s="46">
        <f t="shared" si="121"/>
        <v>0</v>
      </c>
      <c r="DC84" s="47" t="e">
        <f t="shared" si="88"/>
        <v>#DIV/0!</v>
      </c>
      <c r="DD84" s="44">
        <f t="shared" si="122"/>
        <v>0</v>
      </c>
      <c r="DE84" s="47" t="e">
        <f t="shared" si="123"/>
        <v>#DIV/0!</v>
      </c>
      <c r="DF84" s="44">
        <f t="shared" si="124"/>
        <v>0</v>
      </c>
      <c r="DG84" s="48" t="e">
        <f t="shared" si="125"/>
        <v>#DIV/0!</v>
      </c>
      <c r="DH84" s="174"/>
      <c r="DI84" s="187" t="s">
        <v>83</v>
      </c>
      <c r="DJ84" s="46">
        <f t="shared" si="126"/>
        <v>0</v>
      </c>
      <c r="DK84" s="44">
        <f t="shared" si="127"/>
        <v>0</v>
      </c>
      <c r="DL84" s="45">
        <f t="shared" si="128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290"/>
      <c r="K85" s="47"/>
      <c r="L85" s="44"/>
      <c r="M85" s="47"/>
      <c r="N85" s="44"/>
      <c r="O85" s="48"/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43"/>
      <c r="U85" s="47"/>
      <c r="V85" s="47"/>
      <c r="W85" s="47"/>
      <c r="X85" s="44"/>
      <c r="Y85" s="48"/>
      <c r="Z85" s="46"/>
      <c r="AA85" s="47"/>
      <c r="AB85" s="44"/>
      <c r="AC85" s="47"/>
      <c r="AD85" s="44"/>
      <c r="AE85" s="48"/>
      <c r="AF85" s="137">
        <f t="shared" si="101"/>
        <v>0</v>
      </c>
      <c r="AG85" s="138">
        <f t="shared" si="102"/>
        <v>0</v>
      </c>
      <c r="AH85" s="139">
        <f t="shared" si="103"/>
        <v>0</v>
      </c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>
        <f t="shared" si="104"/>
        <v>0</v>
      </c>
      <c r="AW85" s="138">
        <f t="shared" si="105"/>
        <v>0</v>
      </c>
      <c r="AX85" s="139">
        <f t="shared" si="106"/>
        <v>0</v>
      </c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>
        <f t="shared" si="107"/>
        <v>0</v>
      </c>
      <c r="BM85" s="138">
        <f t="shared" si="108"/>
        <v>0</v>
      </c>
      <c r="BN85" s="139">
        <f t="shared" si="109"/>
        <v>0</v>
      </c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>
        <f t="shared" si="110"/>
        <v>0</v>
      </c>
      <c r="CC85" s="138">
        <f t="shared" si="111"/>
        <v>0</v>
      </c>
      <c r="CD85" s="139">
        <f t="shared" si="112"/>
        <v>0</v>
      </c>
      <c r="CE85" s="41"/>
      <c r="CF85" s="46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>
        <f t="shared" si="113"/>
        <v>0</v>
      </c>
      <c r="CS85" s="138">
        <f t="shared" si="114"/>
        <v>0</v>
      </c>
      <c r="CT85" s="139">
        <f t="shared" si="115"/>
        <v>0</v>
      </c>
      <c r="CU85" s="41"/>
      <c r="CV85" s="46">
        <f t="shared" si="116"/>
        <v>0</v>
      </c>
      <c r="CW85" s="47" t="e">
        <f t="shared" si="96"/>
        <v>#DIV/0!</v>
      </c>
      <c r="CX85" s="47">
        <f t="shared" si="117"/>
        <v>0</v>
      </c>
      <c r="CY85" s="47" t="e">
        <f t="shared" si="118"/>
        <v>#DIV/0!</v>
      </c>
      <c r="CZ85" s="44">
        <f t="shared" si="119"/>
        <v>0</v>
      </c>
      <c r="DA85" s="48" t="e">
        <f t="shared" si="120"/>
        <v>#DIV/0!</v>
      </c>
      <c r="DB85" s="46">
        <f t="shared" si="121"/>
        <v>0</v>
      </c>
      <c r="DC85" s="47" t="e">
        <f t="shared" si="88"/>
        <v>#DIV/0!</v>
      </c>
      <c r="DD85" s="44">
        <f t="shared" si="122"/>
        <v>0</v>
      </c>
      <c r="DE85" s="47" t="e">
        <f t="shared" si="123"/>
        <v>#DIV/0!</v>
      </c>
      <c r="DF85" s="44">
        <f t="shared" si="124"/>
        <v>0</v>
      </c>
      <c r="DG85" s="48" t="e">
        <f t="shared" si="125"/>
        <v>#DIV/0!</v>
      </c>
      <c r="DH85" s="174"/>
      <c r="DI85" s="187" t="s">
        <v>84</v>
      </c>
      <c r="DJ85" s="46">
        <f t="shared" si="126"/>
        <v>0</v>
      </c>
      <c r="DK85" s="44">
        <f t="shared" si="127"/>
        <v>0</v>
      </c>
      <c r="DL85" s="45">
        <f t="shared" si="128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290"/>
      <c r="K86" s="47"/>
      <c r="L86" s="44"/>
      <c r="M86" s="47"/>
      <c r="N86" s="44"/>
      <c r="O86" s="48"/>
      <c r="P86" s="137">
        <f t="shared" si="98"/>
        <v>0</v>
      </c>
      <c r="Q86" s="138">
        <f t="shared" si="99"/>
        <v>0</v>
      </c>
      <c r="R86" s="139">
        <f t="shared" si="100"/>
        <v>0</v>
      </c>
      <c r="S86" s="39"/>
      <c r="T86" s="43"/>
      <c r="U86" s="47"/>
      <c r="V86" s="47"/>
      <c r="W86" s="47"/>
      <c r="X86" s="44"/>
      <c r="Y86" s="48"/>
      <c r="Z86" s="46"/>
      <c r="AA86" s="47"/>
      <c r="AB86" s="44"/>
      <c r="AC86" s="47"/>
      <c r="AD86" s="44"/>
      <c r="AE86" s="48"/>
      <c r="AF86" s="137">
        <f t="shared" si="101"/>
        <v>0</v>
      </c>
      <c r="AG86" s="138">
        <f t="shared" si="102"/>
        <v>0</v>
      </c>
      <c r="AH86" s="139">
        <f t="shared" si="103"/>
        <v>0</v>
      </c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6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0</v>
      </c>
      <c r="CW86" s="47" t="e">
        <f t="shared" si="96"/>
        <v>#DIV/0!</v>
      </c>
      <c r="CX86" s="47">
        <f t="shared" si="117"/>
        <v>0</v>
      </c>
      <c r="CY86" s="47" t="e">
        <f t="shared" si="118"/>
        <v>#DIV/0!</v>
      </c>
      <c r="CZ86" s="44">
        <f t="shared" si="119"/>
        <v>0</v>
      </c>
      <c r="DA86" s="48" t="e">
        <f t="shared" si="120"/>
        <v>#DIV/0!</v>
      </c>
      <c r="DB86" s="46">
        <f t="shared" si="121"/>
        <v>0</v>
      </c>
      <c r="DC86" s="47" t="e">
        <f t="shared" si="88"/>
        <v>#DIV/0!</v>
      </c>
      <c r="DD86" s="44">
        <f t="shared" si="122"/>
        <v>0</v>
      </c>
      <c r="DE86" s="47" t="e">
        <f t="shared" si="123"/>
        <v>#DIV/0!</v>
      </c>
      <c r="DF86" s="44">
        <f t="shared" si="124"/>
        <v>0</v>
      </c>
      <c r="DG86" s="48" t="e">
        <f t="shared" si="125"/>
        <v>#DIV/0!</v>
      </c>
      <c r="DH86" s="174"/>
      <c r="DI86" s="187" t="s">
        <v>85</v>
      </c>
      <c r="DJ86" s="46">
        <f t="shared" si="126"/>
        <v>0</v>
      </c>
      <c r="DK86" s="44">
        <f t="shared" si="127"/>
        <v>0</v>
      </c>
      <c r="DL86" s="45">
        <f t="shared" si="128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290"/>
      <c r="K87" s="47"/>
      <c r="L87" s="44"/>
      <c r="M87" s="47"/>
      <c r="N87" s="44"/>
      <c r="O87" s="48"/>
      <c r="P87" s="137">
        <f t="shared" si="98"/>
        <v>0</v>
      </c>
      <c r="Q87" s="138">
        <f t="shared" si="99"/>
        <v>0</v>
      </c>
      <c r="R87" s="139">
        <f t="shared" si="100"/>
        <v>0</v>
      </c>
      <c r="S87" s="39"/>
      <c r="T87" s="43"/>
      <c r="U87" s="47"/>
      <c r="V87" s="47"/>
      <c r="W87" s="47"/>
      <c r="X87" s="44"/>
      <c r="Y87" s="48"/>
      <c r="Z87" s="46"/>
      <c r="AA87" s="47"/>
      <c r="AB87" s="44"/>
      <c r="AC87" s="47"/>
      <c r="AD87" s="44"/>
      <c r="AE87" s="48"/>
      <c r="AF87" s="137">
        <f t="shared" si="101"/>
        <v>0</v>
      </c>
      <c r="AG87" s="138">
        <f t="shared" si="102"/>
        <v>0</v>
      </c>
      <c r="AH87" s="139">
        <f t="shared" si="103"/>
        <v>0</v>
      </c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6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>
        <f t="shared" si="113"/>
        <v>0</v>
      </c>
      <c r="CS87" s="138">
        <f t="shared" si="114"/>
        <v>0</v>
      </c>
      <c r="CT87" s="139">
        <f t="shared" si="115"/>
        <v>0</v>
      </c>
      <c r="CU87" s="41"/>
      <c r="CV87" s="46">
        <f t="shared" si="116"/>
        <v>0</v>
      </c>
      <c r="CW87" s="47" t="e">
        <f t="shared" si="96"/>
        <v>#DIV/0!</v>
      </c>
      <c r="CX87" s="47">
        <f t="shared" si="117"/>
        <v>0</v>
      </c>
      <c r="CY87" s="47" t="e">
        <f t="shared" si="118"/>
        <v>#DIV/0!</v>
      </c>
      <c r="CZ87" s="44">
        <f t="shared" si="119"/>
        <v>0</v>
      </c>
      <c r="DA87" s="48" t="e">
        <f t="shared" si="120"/>
        <v>#DIV/0!</v>
      </c>
      <c r="DB87" s="46">
        <f t="shared" si="121"/>
        <v>0</v>
      </c>
      <c r="DC87" s="47" t="e">
        <f t="shared" si="88"/>
        <v>#DIV/0!</v>
      </c>
      <c r="DD87" s="44">
        <f t="shared" si="122"/>
        <v>0</v>
      </c>
      <c r="DE87" s="47" t="e">
        <f t="shared" si="123"/>
        <v>#DIV/0!</v>
      </c>
      <c r="DF87" s="44">
        <f t="shared" si="124"/>
        <v>0</v>
      </c>
      <c r="DG87" s="48" t="e">
        <f t="shared" si="125"/>
        <v>#DIV/0!</v>
      </c>
      <c r="DH87" s="174"/>
      <c r="DI87" s="187" t="s">
        <v>86</v>
      </c>
      <c r="DJ87" s="46">
        <f t="shared" si="126"/>
        <v>0</v>
      </c>
      <c r="DK87" s="44">
        <f t="shared" si="127"/>
        <v>0</v>
      </c>
      <c r="DL87" s="45">
        <f t="shared" si="128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290"/>
      <c r="K88" s="47"/>
      <c r="L88" s="44"/>
      <c r="M88" s="47"/>
      <c r="N88" s="44"/>
      <c r="O88" s="48"/>
      <c r="P88" s="137">
        <f t="shared" si="98"/>
        <v>0</v>
      </c>
      <c r="Q88" s="138">
        <f t="shared" si="99"/>
        <v>0</v>
      </c>
      <c r="R88" s="139">
        <f t="shared" si="100"/>
        <v>0</v>
      </c>
      <c r="S88" s="39"/>
      <c r="T88" s="43"/>
      <c r="U88" s="47"/>
      <c r="V88" s="47"/>
      <c r="W88" s="47"/>
      <c r="X88" s="44"/>
      <c r="Y88" s="48"/>
      <c r="Z88" s="46"/>
      <c r="AA88" s="47"/>
      <c r="AB88" s="44"/>
      <c r="AC88" s="47"/>
      <c r="AD88" s="44"/>
      <c r="AE88" s="48"/>
      <c r="AF88" s="137">
        <f t="shared" si="101"/>
        <v>0</v>
      </c>
      <c r="AG88" s="138">
        <f t="shared" si="102"/>
        <v>0</v>
      </c>
      <c r="AH88" s="139">
        <f t="shared" si="103"/>
        <v>0</v>
      </c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>
        <f t="shared" si="104"/>
        <v>0</v>
      </c>
      <c r="AW88" s="138">
        <f t="shared" si="105"/>
        <v>0</v>
      </c>
      <c r="AX88" s="139">
        <f t="shared" si="106"/>
        <v>0</v>
      </c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>
        <f t="shared" si="107"/>
        <v>0</v>
      </c>
      <c r="BM88" s="138">
        <f t="shared" si="108"/>
        <v>0</v>
      </c>
      <c r="BN88" s="139">
        <f t="shared" si="109"/>
        <v>0</v>
      </c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6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>
        <f t="shared" si="113"/>
        <v>0</v>
      </c>
      <c r="CS88" s="138">
        <f t="shared" si="114"/>
        <v>0</v>
      </c>
      <c r="CT88" s="139">
        <f t="shared" si="115"/>
        <v>0</v>
      </c>
      <c r="CU88" s="41"/>
      <c r="CV88" s="46">
        <f t="shared" si="116"/>
        <v>0</v>
      </c>
      <c r="CW88" s="47" t="e">
        <f t="shared" si="96"/>
        <v>#DIV/0!</v>
      </c>
      <c r="CX88" s="47">
        <f t="shared" si="117"/>
        <v>0</v>
      </c>
      <c r="CY88" s="47" t="e">
        <f t="shared" si="118"/>
        <v>#DIV/0!</v>
      </c>
      <c r="CZ88" s="44">
        <f t="shared" si="119"/>
        <v>0</v>
      </c>
      <c r="DA88" s="48" t="e">
        <f t="shared" si="120"/>
        <v>#DIV/0!</v>
      </c>
      <c r="DB88" s="46">
        <f t="shared" si="121"/>
        <v>0</v>
      </c>
      <c r="DC88" s="47" t="e">
        <f t="shared" si="88"/>
        <v>#DIV/0!</v>
      </c>
      <c r="DD88" s="44">
        <f t="shared" si="122"/>
        <v>0</v>
      </c>
      <c r="DE88" s="47" t="e">
        <f t="shared" si="123"/>
        <v>#DIV/0!</v>
      </c>
      <c r="DF88" s="44">
        <f t="shared" si="124"/>
        <v>0</v>
      </c>
      <c r="DG88" s="48" t="e">
        <f t="shared" si="125"/>
        <v>#DIV/0!</v>
      </c>
      <c r="DH88" s="174"/>
      <c r="DI88" s="187" t="s">
        <v>87</v>
      </c>
      <c r="DJ88" s="46">
        <f t="shared" si="126"/>
        <v>0</v>
      </c>
      <c r="DK88" s="44">
        <f t="shared" si="127"/>
        <v>0</v>
      </c>
      <c r="DL88" s="45">
        <f t="shared" si="128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290"/>
      <c r="K89" s="47"/>
      <c r="L89" s="44"/>
      <c r="M89" s="47"/>
      <c r="N89" s="44"/>
      <c r="O89" s="48"/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43"/>
      <c r="U89" s="47"/>
      <c r="V89" s="47"/>
      <c r="W89" s="47"/>
      <c r="X89" s="44"/>
      <c r="Y89" s="48"/>
      <c r="Z89" s="46"/>
      <c r="AA89" s="47"/>
      <c r="AB89" s="44"/>
      <c r="AC89" s="47"/>
      <c r="AD89" s="44"/>
      <c r="AE89" s="48"/>
      <c r="AF89" s="137">
        <f t="shared" si="101"/>
        <v>0</v>
      </c>
      <c r="AG89" s="138">
        <f t="shared" si="102"/>
        <v>0</v>
      </c>
      <c r="AH89" s="139">
        <f t="shared" si="103"/>
        <v>0</v>
      </c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>
        <f t="shared" si="107"/>
        <v>0</v>
      </c>
      <c r="BM89" s="138">
        <f t="shared" si="108"/>
        <v>0</v>
      </c>
      <c r="BN89" s="139">
        <f t="shared" si="109"/>
        <v>0</v>
      </c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>
        <f t="shared" si="110"/>
        <v>0</v>
      </c>
      <c r="CC89" s="138">
        <f t="shared" si="111"/>
        <v>0</v>
      </c>
      <c r="CD89" s="139">
        <f t="shared" si="112"/>
        <v>0</v>
      </c>
      <c r="CE89" s="41"/>
      <c r="CF89" s="46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>
        <f t="shared" si="113"/>
        <v>0</v>
      </c>
      <c r="CS89" s="138">
        <f t="shared" si="114"/>
        <v>0</v>
      </c>
      <c r="CT89" s="139">
        <f t="shared" si="115"/>
        <v>0</v>
      </c>
      <c r="CU89" s="41"/>
      <c r="CV89" s="46">
        <f t="shared" si="116"/>
        <v>0</v>
      </c>
      <c r="CW89" s="47" t="e">
        <f t="shared" si="96"/>
        <v>#DIV/0!</v>
      </c>
      <c r="CX89" s="47">
        <f t="shared" si="117"/>
        <v>0</v>
      </c>
      <c r="CY89" s="47" t="e">
        <f t="shared" si="118"/>
        <v>#DIV/0!</v>
      </c>
      <c r="CZ89" s="44">
        <f t="shared" si="119"/>
        <v>0</v>
      </c>
      <c r="DA89" s="48" t="e">
        <f t="shared" si="120"/>
        <v>#DIV/0!</v>
      </c>
      <c r="DB89" s="46">
        <f t="shared" si="121"/>
        <v>0</v>
      </c>
      <c r="DC89" s="47" t="e">
        <f t="shared" si="88"/>
        <v>#DIV/0!</v>
      </c>
      <c r="DD89" s="44">
        <f t="shared" si="122"/>
        <v>0</v>
      </c>
      <c r="DE89" s="47" t="e">
        <f t="shared" si="123"/>
        <v>#DIV/0!</v>
      </c>
      <c r="DF89" s="44">
        <f t="shared" si="124"/>
        <v>0</v>
      </c>
      <c r="DG89" s="48" t="e">
        <f t="shared" si="125"/>
        <v>#DIV/0!</v>
      </c>
      <c r="DH89" s="174"/>
      <c r="DI89" s="187" t="s">
        <v>88</v>
      </c>
      <c r="DJ89" s="46">
        <f t="shared" si="126"/>
        <v>0</v>
      </c>
      <c r="DK89" s="44">
        <f t="shared" si="127"/>
        <v>0</v>
      </c>
      <c r="DL89" s="45">
        <f t="shared" si="128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290"/>
      <c r="K90" s="47"/>
      <c r="L90" s="44"/>
      <c r="M90" s="47"/>
      <c r="N90" s="44"/>
      <c r="O90" s="48"/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43"/>
      <c r="U90" s="47"/>
      <c r="V90" s="47"/>
      <c r="W90" s="47"/>
      <c r="X90" s="44"/>
      <c r="Y90" s="48"/>
      <c r="Z90" s="46"/>
      <c r="AA90" s="47"/>
      <c r="AB90" s="44"/>
      <c r="AC90" s="47"/>
      <c r="AD90" s="44"/>
      <c r="AE90" s="48"/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6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 t="e">
        <f t="shared" si="96"/>
        <v>#DIV/0!</v>
      </c>
      <c r="CX90" s="47">
        <f t="shared" si="117"/>
        <v>0</v>
      </c>
      <c r="CY90" s="47" t="e">
        <f t="shared" si="118"/>
        <v>#DIV/0!</v>
      </c>
      <c r="CZ90" s="44">
        <f t="shared" si="119"/>
        <v>0</v>
      </c>
      <c r="DA90" s="48" t="e">
        <f t="shared" si="120"/>
        <v>#DIV/0!</v>
      </c>
      <c r="DB90" s="46">
        <f t="shared" si="121"/>
        <v>0</v>
      </c>
      <c r="DC90" s="47" t="e">
        <f t="shared" si="88"/>
        <v>#DIV/0!</v>
      </c>
      <c r="DD90" s="44">
        <f t="shared" si="122"/>
        <v>0</v>
      </c>
      <c r="DE90" s="47" t="e">
        <f t="shared" si="123"/>
        <v>#DIV/0!</v>
      </c>
      <c r="DF90" s="44">
        <f t="shared" si="124"/>
        <v>0</v>
      </c>
      <c r="DG90" s="48" t="e">
        <f t="shared" si="125"/>
        <v>#DIV/0!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290"/>
      <c r="K91" s="47"/>
      <c r="L91" s="44"/>
      <c r="M91" s="47"/>
      <c r="N91" s="44"/>
      <c r="O91" s="48"/>
      <c r="P91" s="137">
        <f t="shared" si="98"/>
        <v>0</v>
      </c>
      <c r="Q91" s="138">
        <f t="shared" si="99"/>
        <v>0</v>
      </c>
      <c r="R91" s="139">
        <f t="shared" si="100"/>
        <v>0</v>
      </c>
      <c r="S91" s="39"/>
      <c r="T91" s="43"/>
      <c r="U91" s="47"/>
      <c r="V91" s="47"/>
      <c r="W91" s="47"/>
      <c r="X91" s="44"/>
      <c r="Y91" s="48"/>
      <c r="Z91" s="46"/>
      <c r="AA91" s="47"/>
      <c r="AB91" s="44"/>
      <c r="AC91" s="47"/>
      <c r="AD91" s="44"/>
      <c r="AE91" s="48"/>
      <c r="AF91" s="137">
        <f t="shared" si="101"/>
        <v>0</v>
      </c>
      <c r="AG91" s="138">
        <f t="shared" si="102"/>
        <v>0</v>
      </c>
      <c r="AH91" s="139">
        <f t="shared" si="103"/>
        <v>0</v>
      </c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>
        <f t="shared" si="104"/>
        <v>0</v>
      </c>
      <c r="AW91" s="138">
        <f t="shared" si="105"/>
        <v>0</v>
      </c>
      <c r="AX91" s="139">
        <f t="shared" si="106"/>
        <v>0</v>
      </c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>
        <f t="shared" si="107"/>
        <v>0</v>
      </c>
      <c r="BM91" s="138">
        <f t="shared" si="108"/>
        <v>0</v>
      </c>
      <c r="BN91" s="139">
        <f t="shared" si="109"/>
        <v>0</v>
      </c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>
        <f t="shared" si="110"/>
        <v>0</v>
      </c>
      <c r="CC91" s="138">
        <f t="shared" si="111"/>
        <v>0</v>
      </c>
      <c r="CD91" s="139">
        <f t="shared" si="112"/>
        <v>0</v>
      </c>
      <c r="CE91" s="41"/>
      <c r="CF91" s="46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>
        <f t="shared" si="113"/>
        <v>0</v>
      </c>
      <c r="CS91" s="138">
        <f t="shared" si="114"/>
        <v>0</v>
      </c>
      <c r="CT91" s="139">
        <f t="shared" si="115"/>
        <v>0</v>
      </c>
      <c r="CU91" s="41"/>
      <c r="CV91" s="46">
        <f t="shared" si="116"/>
        <v>0</v>
      </c>
      <c r="CW91" s="47" t="e">
        <f t="shared" si="96"/>
        <v>#DIV/0!</v>
      </c>
      <c r="CX91" s="47">
        <f t="shared" si="117"/>
        <v>0</v>
      </c>
      <c r="CY91" s="47" t="e">
        <f t="shared" si="118"/>
        <v>#DIV/0!</v>
      </c>
      <c r="CZ91" s="44">
        <f t="shared" si="119"/>
        <v>0</v>
      </c>
      <c r="DA91" s="48" t="e">
        <f t="shared" si="120"/>
        <v>#DIV/0!</v>
      </c>
      <c r="DB91" s="46">
        <f t="shared" si="121"/>
        <v>0</v>
      </c>
      <c r="DC91" s="47" t="e">
        <f t="shared" si="88"/>
        <v>#DIV/0!</v>
      </c>
      <c r="DD91" s="44">
        <f t="shared" si="122"/>
        <v>0</v>
      </c>
      <c r="DE91" s="47" t="e">
        <f t="shared" si="123"/>
        <v>#DIV/0!</v>
      </c>
      <c r="DF91" s="44">
        <f t="shared" si="124"/>
        <v>0</v>
      </c>
      <c r="DG91" s="48" t="e">
        <f t="shared" si="125"/>
        <v>#DIV/0!</v>
      </c>
      <c r="DH91" s="174"/>
      <c r="DI91" s="187" t="s">
        <v>100</v>
      </c>
      <c r="DJ91" s="46">
        <f t="shared" si="126"/>
        <v>0</v>
      </c>
      <c r="DK91" s="44">
        <f t="shared" si="127"/>
        <v>0</v>
      </c>
      <c r="DL91" s="45">
        <f t="shared" si="128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290"/>
      <c r="K92" s="47"/>
      <c r="L92" s="44"/>
      <c r="M92" s="47"/>
      <c r="N92" s="44"/>
      <c r="O92" s="48"/>
      <c r="P92" s="137">
        <f t="shared" si="98"/>
        <v>0</v>
      </c>
      <c r="Q92" s="138">
        <f t="shared" si="99"/>
        <v>0</v>
      </c>
      <c r="R92" s="139">
        <f t="shared" si="100"/>
        <v>0</v>
      </c>
      <c r="S92" s="39"/>
      <c r="T92" s="43"/>
      <c r="U92" s="47"/>
      <c r="V92" s="47"/>
      <c r="W92" s="47"/>
      <c r="X92" s="44"/>
      <c r="Y92" s="48"/>
      <c r="Z92" s="46"/>
      <c r="AA92" s="47"/>
      <c r="AB92" s="44"/>
      <c r="AC92" s="47"/>
      <c r="AD92" s="44"/>
      <c r="AE92" s="48"/>
      <c r="AF92" s="137">
        <f t="shared" si="101"/>
        <v>0</v>
      </c>
      <c r="AG92" s="138">
        <f t="shared" si="102"/>
        <v>0</v>
      </c>
      <c r="AH92" s="139">
        <f t="shared" si="103"/>
        <v>0</v>
      </c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>
        <f t="shared" si="104"/>
        <v>0</v>
      </c>
      <c r="AW92" s="138">
        <f t="shared" si="105"/>
        <v>0</v>
      </c>
      <c r="AX92" s="139">
        <f t="shared" si="106"/>
        <v>0</v>
      </c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>
        <f t="shared" si="107"/>
        <v>0</v>
      </c>
      <c r="BM92" s="138">
        <f t="shared" si="108"/>
        <v>0</v>
      </c>
      <c r="BN92" s="139">
        <f t="shared" si="109"/>
        <v>0</v>
      </c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>
        <f t="shared" si="110"/>
        <v>0</v>
      </c>
      <c r="CC92" s="138">
        <f t="shared" si="111"/>
        <v>0</v>
      </c>
      <c r="CD92" s="139">
        <f t="shared" si="112"/>
        <v>0</v>
      </c>
      <c r="CE92" s="41"/>
      <c r="CF92" s="46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0</v>
      </c>
      <c r="CW92" s="47" t="e">
        <f t="shared" si="96"/>
        <v>#DIV/0!</v>
      </c>
      <c r="CX92" s="47">
        <f t="shared" si="117"/>
        <v>0</v>
      </c>
      <c r="CY92" s="47" t="e">
        <f t="shared" si="118"/>
        <v>#DIV/0!</v>
      </c>
      <c r="CZ92" s="44">
        <f t="shared" si="119"/>
        <v>0</v>
      </c>
      <c r="DA92" s="48" t="e">
        <f t="shared" si="120"/>
        <v>#DIV/0!</v>
      </c>
      <c r="DB92" s="46">
        <f t="shared" si="121"/>
        <v>0</v>
      </c>
      <c r="DC92" s="47" t="e">
        <f t="shared" si="88"/>
        <v>#DIV/0!</v>
      </c>
      <c r="DD92" s="44">
        <f t="shared" si="122"/>
        <v>0</v>
      </c>
      <c r="DE92" s="47" t="e">
        <f t="shared" si="123"/>
        <v>#DIV/0!</v>
      </c>
      <c r="DF92" s="44">
        <f t="shared" si="124"/>
        <v>0</v>
      </c>
      <c r="DG92" s="48" t="e">
        <f t="shared" si="125"/>
        <v>#DIV/0!</v>
      </c>
      <c r="DH92" s="174"/>
      <c r="DI92" s="187" t="s">
        <v>101</v>
      </c>
      <c r="DJ92" s="46">
        <f t="shared" si="126"/>
        <v>0</v>
      </c>
      <c r="DK92" s="44">
        <f t="shared" si="127"/>
        <v>0</v>
      </c>
      <c r="DL92" s="45">
        <f t="shared" si="128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290"/>
      <c r="K93" s="47"/>
      <c r="L93" s="44"/>
      <c r="M93" s="47"/>
      <c r="N93" s="44"/>
      <c r="O93" s="48"/>
      <c r="P93" s="137">
        <f t="shared" si="98"/>
        <v>0</v>
      </c>
      <c r="Q93" s="138">
        <f t="shared" si="99"/>
        <v>0</v>
      </c>
      <c r="R93" s="139">
        <f t="shared" si="100"/>
        <v>0</v>
      </c>
      <c r="S93" s="39"/>
      <c r="T93" s="43"/>
      <c r="U93" s="47"/>
      <c r="V93" s="47"/>
      <c r="W93" s="47"/>
      <c r="X93" s="44"/>
      <c r="Y93" s="48"/>
      <c r="Z93" s="46"/>
      <c r="AA93" s="47"/>
      <c r="AB93" s="44"/>
      <c r="AC93" s="47"/>
      <c r="AD93" s="44"/>
      <c r="AE93" s="48"/>
      <c r="AF93" s="137">
        <f t="shared" si="101"/>
        <v>0</v>
      </c>
      <c r="AG93" s="138">
        <f t="shared" si="102"/>
        <v>0</v>
      </c>
      <c r="AH93" s="139">
        <f t="shared" si="103"/>
        <v>0</v>
      </c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>
        <f t="shared" si="104"/>
        <v>0</v>
      </c>
      <c r="AW93" s="147">
        <f t="shared" si="105"/>
        <v>0</v>
      </c>
      <c r="AX93" s="139">
        <f t="shared" si="106"/>
        <v>0</v>
      </c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>
        <f t="shared" si="107"/>
        <v>0</v>
      </c>
      <c r="BM93" s="138">
        <f t="shared" si="108"/>
        <v>0</v>
      </c>
      <c r="BN93" s="139">
        <f t="shared" si="109"/>
        <v>0</v>
      </c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>
        <f t="shared" si="110"/>
        <v>0</v>
      </c>
      <c r="CC93" s="138">
        <f t="shared" si="111"/>
        <v>0</v>
      </c>
      <c r="CD93" s="139">
        <f t="shared" si="112"/>
        <v>0</v>
      </c>
      <c r="CE93" s="41"/>
      <c r="CF93" s="46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>
        <f t="shared" si="113"/>
        <v>0</v>
      </c>
      <c r="CS93" s="138">
        <f t="shared" si="114"/>
        <v>0</v>
      </c>
      <c r="CT93" s="139">
        <f t="shared" si="115"/>
        <v>0</v>
      </c>
      <c r="CU93" s="41"/>
      <c r="CV93" s="46">
        <f t="shared" si="116"/>
        <v>0</v>
      </c>
      <c r="CW93" s="47" t="e">
        <f t="shared" si="96"/>
        <v>#DIV/0!</v>
      </c>
      <c r="CX93" s="47">
        <f t="shared" si="117"/>
        <v>0</v>
      </c>
      <c r="CY93" s="47" t="e">
        <f t="shared" si="118"/>
        <v>#DIV/0!</v>
      </c>
      <c r="CZ93" s="44">
        <f t="shared" si="119"/>
        <v>0</v>
      </c>
      <c r="DA93" s="48" t="e">
        <f t="shared" si="120"/>
        <v>#DIV/0!</v>
      </c>
      <c r="DB93" s="46">
        <f t="shared" si="121"/>
        <v>0</v>
      </c>
      <c r="DC93" s="47" t="e">
        <f t="shared" si="88"/>
        <v>#DIV/0!</v>
      </c>
      <c r="DD93" s="44">
        <f t="shared" si="122"/>
        <v>0</v>
      </c>
      <c r="DE93" s="47" t="e">
        <f t="shared" si="123"/>
        <v>#DIV/0!</v>
      </c>
      <c r="DF93" s="44">
        <f t="shared" si="124"/>
        <v>0</v>
      </c>
      <c r="DG93" s="48" t="e">
        <f t="shared" si="125"/>
        <v>#DIV/0!</v>
      </c>
      <c r="DH93" s="174"/>
      <c r="DI93" s="187" t="s">
        <v>90</v>
      </c>
      <c r="DJ93" s="46">
        <f t="shared" si="126"/>
        <v>0</v>
      </c>
      <c r="DK93" s="44">
        <f t="shared" si="127"/>
        <v>0</v>
      </c>
      <c r="DL93" s="45">
        <f t="shared" si="128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290"/>
      <c r="K94" s="47"/>
      <c r="L94" s="44"/>
      <c r="M94" s="47"/>
      <c r="N94" s="44"/>
      <c r="O94" s="48"/>
      <c r="P94" s="137">
        <f t="shared" si="98"/>
        <v>0</v>
      </c>
      <c r="Q94" s="138">
        <f t="shared" si="99"/>
        <v>0</v>
      </c>
      <c r="R94" s="139">
        <f t="shared" si="100"/>
        <v>0</v>
      </c>
      <c r="S94" s="39"/>
      <c r="T94" s="43"/>
      <c r="U94" s="47"/>
      <c r="V94" s="47"/>
      <c r="W94" s="47"/>
      <c r="X94" s="44"/>
      <c r="Y94" s="48"/>
      <c r="Z94" s="46"/>
      <c r="AA94" s="47"/>
      <c r="AB94" s="44"/>
      <c r="AC94" s="47"/>
      <c r="AD94" s="44"/>
      <c r="AE94" s="48"/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>
        <f t="shared" si="104"/>
        <v>0</v>
      </c>
      <c r="AW94" s="138">
        <f t="shared" si="105"/>
        <v>0</v>
      </c>
      <c r="AX94" s="139">
        <f t="shared" si="106"/>
        <v>0</v>
      </c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>
        <f t="shared" si="107"/>
        <v>0</v>
      </c>
      <c r="BM94" s="138">
        <f t="shared" si="108"/>
        <v>0</v>
      </c>
      <c r="BN94" s="139">
        <f t="shared" si="109"/>
        <v>0</v>
      </c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>
        <f t="shared" si="110"/>
        <v>0</v>
      </c>
      <c r="CC94" s="138">
        <f t="shared" si="111"/>
        <v>0</v>
      </c>
      <c r="CD94" s="139">
        <f t="shared" si="112"/>
        <v>0</v>
      </c>
      <c r="CE94" s="41"/>
      <c r="CF94" s="46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>
        <f t="shared" si="113"/>
        <v>0</v>
      </c>
      <c r="CS94" s="138">
        <f t="shared" si="114"/>
        <v>0</v>
      </c>
      <c r="CT94" s="139">
        <f t="shared" si="115"/>
        <v>0</v>
      </c>
      <c r="CU94" s="41"/>
      <c r="CV94" s="46">
        <f t="shared" si="116"/>
        <v>0</v>
      </c>
      <c r="CW94" s="47" t="e">
        <f t="shared" si="96"/>
        <v>#DIV/0!</v>
      </c>
      <c r="CX94" s="47">
        <f t="shared" si="117"/>
        <v>0</v>
      </c>
      <c r="CY94" s="47" t="e">
        <f t="shared" si="118"/>
        <v>#DIV/0!</v>
      </c>
      <c r="CZ94" s="44">
        <f t="shared" si="119"/>
        <v>0</v>
      </c>
      <c r="DA94" s="48" t="e">
        <f t="shared" si="120"/>
        <v>#DIV/0!</v>
      </c>
      <c r="DB94" s="46">
        <f t="shared" si="121"/>
        <v>0</v>
      </c>
      <c r="DC94" s="47" t="e">
        <f t="shared" si="88"/>
        <v>#DIV/0!</v>
      </c>
      <c r="DD94" s="44">
        <f t="shared" si="122"/>
        <v>0</v>
      </c>
      <c r="DE94" s="47" t="e">
        <f t="shared" si="123"/>
        <v>#DIV/0!</v>
      </c>
      <c r="DF94" s="44">
        <f t="shared" si="124"/>
        <v>0</v>
      </c>
      <c r="DG94" s="48" t="e">
        <f t="shared" si="125"/>
        <v>#DIV/0!</v>
      </c>
      <c r="DH94" s="174"/>
      <c r="DI94" s="187" t="s">
        <v>91</v>
      </c>
      <c r="DJ94" s="46">
        <f t="shared" si="126"/>
        <v>0</v>
      </c>
      <c r="DK94" s="44">
        <f t="shared" si="127"/>
        <v>0</v>
      </c>
      <c r="DL94" s="45">
        <f t="shared" si="128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291"/>
      <c r="K95" s="55"/>
      <c r="L95" s="52"/>
      <c r="M95" s="55"/>
      <c r="N95" s="52"/>
      <c r="O95" s="56"/>
      <c r="P95" s="143">
        <f t="shared" si="98"/>
        <v>0</v>
      </c>
      <c r="Q95" s="149">
        <f t="shared" si="99"/>
        <v>0</v>
      </c>
      <c r="R95" s="150">
        <f t="shared" si="100"/>
        <v>0</v>
      </c>
      <c r="S95" s="39"/>
      <c r="T95" s="51"/>
      <c r="U95" s="55"/>
      <c r="V95" s="52"/>
      <c r="W95" s="55"/>
      <c r="X95" s="52"/>
      <c r="Y95" s="56"/>
      <c r="Z95" s="54"/>
      <c r="AA95" s="55"/>
      <c r="AB95" s="52"/>
      <c r="AC95" s="55"/>
      <c r="AD95" s="52"/>
      <c r="AE95" s="56"/>
      <c r="AF95" s="143">
        <f t="shared" si="101"/>
        <v>0</v>
      </c>
      <c r="AG95" s="149">
        <f t="shared" si="102"/>
        <v>0</v>
      </c>
      <c r="AH95" s="150">
        <f t="shared" si="103"/>
        <v>0</v>
      </c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>
        <f t="shared" si="104"/>
        <v>0</v>
      </c>
      <c r="AW95" s="149">
        <f t="shared" si="105"/>
        <v>0</v>
      </c>
      <c r="AX95" s="150">
        <f t="shared" si="106"/>
        <v>0</v>
      </c>
      <c r="AY95" s="41"/>
      <c r="AZ95" s="51"/>
      <c r="BA95" s="55"/>
      <c r="BB95" s="52"/>
      <c r="BC95" s="55"/>
      <c r="BD95" s="52"/>
      <c r="BE95" s="56"/>
      <c r="BF95" s="54"/>
      <c r="BG95" s="55"/>
      <c r="BH95" s="52"/>
      <c r="BI95" s="55"/>
      <c r="BJ95" s="52"/>
      <c r="BK95" s="56"/>
      <c r="BL95" s="143">
        <f t="shared" si="107"/>
        <v>0</v>
      </c>
      <c r="BM95" s="149">
        <f t="shared" si="108"/>
        <v>0</v>
      </c>
      <c r="BN95" s="150">
        <f t="shared" si="109"/>
        <v>0</v>
      </c>
      <c r="BO95" s="41"/>
      <c r="BP95" s="51"/>
      <c r="BQ95" s="55"/>
      <c r="BR95" s="52"/>
      <c r="BS95" s="55"/>
      <c r="BT95" s="52"/>
      <c r="BU95" s="56"/>
      <c r="BV95" s="54"/>
      <c r="BW95" s="55"/>
      <c r="BX95" s="52"/>
      <c r="BY95" s="55"/>
      <c r="BZ95" s="52"/>
      <c r="CA95" s="56"/>
      <c r="CB95" s="143">
        <f t="shared" si="110"/>
        <v>0</v>
      </c>
      <c r="CC95" s="149">
        <f t="shared" si="111"/>
        <v>0</v>
      </c>
      <c r="CD95" s="150">
        <f t="shared" si="112"/>
        <v>0</v>
      </c>
      <c r="CE95" s="41"/>
      <c r="CF95" s="54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>
        <f t="shared" si="113"/>
        <v>0</v>
      </c>
      <c r="CS95" s="149">
        <f t="shared" si="114"/>
        <v>0</v>
      </c>
      <c r="CT95" s="150">
        <f t="shared" si="115"/>
        <v>0</v>
      </c>
      <c r="CU95" s="41"/>
      <c r="CV95" s="54">
        <f>SUM(CV75:CV94)</f>
        <v>0</v>
      </c>
      <c r="CW95" s="55" t="e">
        <f t="shared" si="96"/>
        <v>#DIV/0!</v>
      </c>
      <c r="CX95" s="55">
        <f>SUM(CX75:CX94)</f>
        <v>0</v>
      </c>
      <c r="CY95" s="55" t="e">
        <f t="shared" si="118"/>
        <v>#DIV/0!</v>
      </c>
      <c r="CZ95" s="52">
        <f t="shared" si="119"/>
        <v>0</v>
      </c>
      <c r="DA95" s="56" t="e">
        <f t="shared" si="120"/>
        <v>#DIV/0!</v>
      </c>
      <c r="DB95" s="54">
        <f>SUM(DB75:DB94)</f>
        <v>0</v>
      </c>
      <c r="DC95" s="55" t="e">
        <f t="shared" si="88"/>
        <v>#DIV/0!</v>
      </c>
      <c r="DD95" s="52">
        <f>SUM(DD75:DD94)</f>
        <v>0</v>
      </c>
      <c r="DE95" s="55" t="e">
        <f t="shared" si="123"/>
        <v>#DIV/0!</v>
      </c>
      <c r="DF95" s="52">
        <f>SUM(DF75:DF94)</f>
        <v>0</v>
      </c>
      <c r="DG95" s="56" t="e">
        <f t="shared" si="125"/>
        <v>#DIV/0!</v>
      </c>
      <c r="DH95" s="175"/>
      <c r="DI95" s="187" t="s">
        <v>176</v>
      </c>
      <c r="DJ95" s="54">
        <f t="shared" ref="DJ95:DK95" si="129">SUM(DJ75:DJ94)</f>
        <v>0</v>
      </c>
      <c r="DK95" s="52">
        <f t="shared" si="129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291"/>
      <c r="K96" s="55"/>
      <c r="L96" s="52"/>
      <c r="M96" s="55"/>
      <c r="N96" s="52"/>
      <c r="O96" s="56"/>
      <c r="P96" s="143">
        <f t="shared" si="98"/>
        <v>0</v>
      </c>
      <c r="Q96" s="149">
        <f t="shared" si="99"/>
        <v>0</v>
      </c>
      <c r="R96" s="150">
        <f t="shared" si="100"/>
        <v>0</v>
      </c>
      <c r="S96" s="39"/>
      <c r="T96" s="51"/>
      <c r="U96" s="55"/>
      <c r="V96" s="52"/>
      <c r="W96" s="55"/>
      <c r="X96" s="52"/>
      <c r="Y96" s="56"/>
      <c r="Z96" s="54"/>
      <c r="AA96" s="55"/>
      <c r="AB96" s="52"/>
      <c r="AC96" s="55"/>
      <c r="AD96" s="52"/>
      <c r="AE96" s="56"/>
      <c r="AF96" s="143">
        <f t="shared" si="101"/>
        <v>0</v>
      </c>
      <c r="AG96" s="149">
        <f t="shared" si="102"/>
        <v>0</v>
      </c>
      <c r="AH96" s="150">
        <f t="shared" si="103"/>
        <v>0</v>
      </c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>
        <f t="shared" si="104"/>
        <v>0</v>
      </c>
      <c r="AW96" s="149">
        <f t="shared" si="105"/>
        <v>0</v>
      </c>
      <c r="AX96" s="150">
        <f t="shared" si="106"/>
        <v>0</v>
      </c>
      <c r="AY96" s="41"/>
      <c r="AZ96" s="51"/>
      <c r="BA96" s="55"/>
      <c r="BB96" s="52"/>
      <c r="BC96" s="55"/>
      <c r="BD96" s="52"/>
      <c r="BE96" s="56"/>
      <c r="BF96" s="54"/>
      <c r="BG96" s="55"/>
      <c r="BH96" s="52"/>
      <c r="BI96" s="55"/>
      <c r="BJ96" s="52"/>
      <c r="BK96" s="56"/>
      <c r="BL96" s="143">
        <f t="shared" si="107"/>
        <v>0</v>
      </c>
      <c r="BM96" s="149">
        <f t="shared" si="108"/>
        <v>0</v>
      </c>
      <c r="BN96" s="150">
        <f t="shared" si="109"/>
        <v>0</v>
      </c>
      <c r="BO96" s="41"/>
      <c r="BP96" s="51"/>
      <c r="BQ96" s="55"/>
      <c r="BR96" s="52"/>
      <c r="BS96" s="55"/>
      <c r="BT96" s="52"/>
      <c r="BU96" s="56"/>
      <c r="BV96" s="54"/>
      <c r="BW96" s="55"/>
      <c r="BX96" s="52"/>
      <c r="BY96" s="55"/>
      <c r="BZ96" s="52"/>
      <c r="CA96" s="56"/>
      <c r="CB96" s="143">
        <f t="shared" si="110"/>
        <v>0</v>
      </c>
      <c r="CC96" s="149">
        <f t="shared" si="111"/>
        <v>0</v>
      </c>
      <c r="CD96" s="150">
        <f t="shared" si="112"/>
        <v>0</v>
      </c>
      <c r="CE96" s="41"/>
      <c r="CF96" s="54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>
        <f t="shared" si="113"/>
        <v>0</v>
      </c>
      <c r="CS96" s="149">
        <f t="shared" si="114"/>
        <v>0</v>
      </c>
      <c r="CT96" s="150">
        <f t="shared" si="115"/>
        <v>0</v>
      </c>
      <c r="CU96" s="41"/>
      <c r="CV96" s="54">
        <f>+CV73+CV95</f>
        <v>0</v>
      </c>
      <c r="CW96" s="55" t="e">
        <f t="shared" si="96"/>
        <v>#DIV/0!</v>
      </c>
      <c r="CX96" s="55">
        <f>+CX73+CX95</f>
        <v>0</v>
      </c>
      <c r="CY96" s="55" t="e">
        <f t="shared" si="118"/>
        <v>#DIV/0!</v>
      </c>
      <c r="CZ96" s="52">
        <f t="shared" si="119"/>
        <v>0</v>
      </c>
      <c r="DA96" s="56" t="e">
        <f t="shared" si="120"/>
        <v>#DIV/0!</v>
      </c>
      <c r="DB96" s="54">
        <f>+DB73+DB95</f>
        <v>0</v>
      </c>
      <c r="DC96" s="55" t="e">
        <f t="shared" si="88"/>
        <v>#DIV/0!</v>
      </c>
      <c r="DD96" s="52">
        <f>+DD73+DD95</f>
        <v>0</v>
      </c>
      <c r="DE96" s="55" t="e">
        <f t="shared" si="123"/>
        <v>#DIV/0!</v>
      </c>
      <c r="DF96" s="52">
        <f>+DF73+DF95</f>
        <v>0</v>
      </c>
      <c r="DG96" s="56" t="e">
        <f t="shared" si="125"/>
        <v>#DIV/0!</v>
      </c>
      <c r="DH96" s="175"/>
      <c r="DI96" s="186" t="s">
        <v>177</v>
      </c>
      <c r="DJ96" s="54">
        <f>+DJ73+DJ95</f>
        <v>0</v>
      </c>
      <c r="DK96" s="52">
        <f t="shared" ref="DK96:DL96" si="130">+DK73+DK95</f>
        <v>0</v>
      </c>
      <c r="DL96" s="53">
        <f t="shared" si="130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290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6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290"/>
      <c r="K98" s="47"/>
      <c r="L98" s="44"/>
      <c r="M98" s="47"/>
      <c r="N98" s="44"/>
      <c r="O98" s="48"/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43"/>
      <c r="U98" s="47"/>
      <c r="V98" s="47"/>
      <c r="W98" s="47"/>
      <c r="X98" s="44"/>
      <c r="Y98" s="48"/>
      <c r="Z98" s="46"/>
      <c r="AA98" s="47"/>
      <c r="AB98" s="44"/>
      <c r="AC98" s="47"/>
      <c r="AD98" s="44"/>
      <c r="AE98" s="48"/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1" si="139">+AV98+AW98</f>
        <v>0</v>
      </c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1" si="142">+BL98+BM98</f>
        <v>0</v>
      </c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>
        <f t="shared" ref="CB98:CB101" si="143">+BP98+BV98</f>
        <v>0</v>
      </c>
      <c r="CC98" s="138">
        <f t="shared" ref="CC98:CC102" si="144">+BR98+BX98</f>
        <v>0</v>
      </c>
      <c r="CD98" s="139">
        <f t="shared" ref="CD98:CD101" si="145">+CB98+CC98</f>
        <v>0</v>
      </c>
      <c r="CE98" s="41"/>
      <c r="CF98" s="46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1" si="148">+CR98+CS98</f>
        <v>0</v>
      </c>
      <c r="CU98" s="41"/>
      <c r="CV98" s="46">
        <f>+D98+T98+AJ98+AZ98+BP98+CF98</f>
        <v>0</v>
      </c>
      <c r="CW98" s="47" t="e">
        <f t="shared" si="96"/>
        <v>#DIV/0!</v>
      </c>
      <c r="CX98" s="47">
        <f>+F98+V98+AL98+BB98+BR98+CH98</f>
        <v>0</v>
      </c>
      <c r="CY98" s="47" t="e">
        <f t="shared" ref="CY98:CY102" si="149">+CX98/$CX$111</f>
        <v>#DIV/0!</v>
      </c>
      <c r="CZ98" s="44">
        <f t="shared" ref="CZ98:CZ100" si="150">+CV98+CX98</f>
        <v>0</v>
      </c>
      <c r="DA98" s="48" t="e">
        <f t="shared" ref="DA98:DA102" si="151">+CZ98/$CZ$111</f>
        <v>#DIV/0!</v>
      </c>
      <c r="DB98" s="46">
        <f t="shared" ref="DB98:DB100" si="152">+J98+Z98+AP98+BF98+BV98+CL98</f>
        <v>0</v>
      </c>
      <c r="DC98" s="47" t="e">
        <f t="shared" si="88"/>
        <v>#DIV/0!</v>
      </c>
      <c r="DD98" s="44">
        <f t="shared" ref="DD98:DD100" si="153">+L98+AB98+AR98+BH98+BX98+CN98</f>
        <v>0</v>
      </c>
      <c r="DE98" s="244" t="e">
        <f t="shared" ref="DE98:DE102" si="154">+DD98/$DD$111</f>
        <v>#DIV/0!</v>
      </c>
      <c r="DF98" s="44">
        <f t="shared" ref="DF98:DF100" si="155">+DB98+DD98</f>
        <v>0</v>
      </c>
      <c r="DG98" s="48" t="e">
        <f t="shared" ref="DG98:DG102" si="156">+DF98/$DF$111</f>
        <v>#DIV/0!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290"/>
      <c r="K99" s="47"/>
      <c r="L99" s="44"/>
      <c r="M99" s="47"/>
      <c r="N99" s="44"/>
      <c r="O99" s="48"/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43"/>
      <c r="U99" s="47"/>
      <c r="V99" s="47"/>
      <c r="W99" s="47"/>
      <c r="X99" s="44"/>
      <c r="Y99" s="48"/>
      <c r="Z99" s="46"/>
      <c r="AA99" s="47"/>
      <c r="AB99" s="44"/>
      <c r="AC99" s="47"/>
      <c r="AD99" s="44"/>
      <c r="AE99" s="48"/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6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 t="e">
        <f t="shared" si="96"/>
        <v>#DIV/0!</v>
      </c>
      <c r="CX99" s="47">
        <f>+F99+V99+AL99+BB99+BR99+CH99</f>
        <v>0</v>
      </c>
      <c r="CY99" s="47" t="e">
        <f t="shared" si="149"/>
        <v>#DIV/0!</v>
      </c>
      <c r="CZ99" s="44">
        <f t="shared" si="150"/>
        <v>0</v>
      </c>
      <c r="DA99" s="48" t="e">
        <f t="shared" si="151"/>
        <v>#DIV/0!</v>
      </c>
      <c r="DB99" s="46">
        <f t="shared" si="152"/>
        <v>0</v>
      </c>
      <c r="DC99" s="47" t="e">
        <f t="shared" si="88"/>
        <v>#DIV/0!</v>
      </c>
      <c r="DD99" s="44">
        <f t="shared" si="153"/>
        <v>0</v>
      </c>
      <c r="DE99" s="244" t="e">
        <f t="shared" si="154"/>
        <v>#DIV/0!</v>
      </c>
      <c r="DF99" s="44">
        <f t="shared" si="155"/>
        <v>0</v>
      </c>
      <c r="DG99" s="48" t="e">
        <f t="shared" si="156"/>
        <v>#DIV/0!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290"/>
      <c r="K100" s="47"/>
      <c r="L100" s="44"/>
      <c r="M100" s="47"/>
      <c r="N100" s="44"/>
      <c r="O100" s="48"/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43"/>
      <c r="U100" s="47"/>
      <c r="V100" s="47"/>
      <c r="W100" s="47"/>
      <c r="X100" s="44"/>
      <c r="Y100" s="48"/>
      <c r="Z100" s="46"/>
      <c r="AA100" s="47"/>
      <c r="AB100" s="44"/>
      <c r="AC100" s="47"/>
      <c r="AD100" s="44"/>
      <c r="AE100" s="48"/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6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 t="e">
        <f t="shared" si="96"/>
        <v>#DIV/0!</v>
      </c>
      <c r="CX100" s="47">
        <f>+F100+V100+AL100+BB100+BR100+CH100</f>
        <v>0</v>
      </c>
      <c r="CY100" s="47" t="e">
        <f t="shared" si="149"/>
        <v>#DIV/0!</v>
      </c>
      <c r="CZ100" s="44">
        <f t="shared" si="150"/>
        <v>0</v>
      </c>
      <c r="DA100" s="48" t="e">
        <f t="shared" si="151"/>
        <v>#DIV/0!</v>
      </c>
      <c r="DB100" s="46">
        <f t="shared" si="152"/>
        <v>0</v>
      </c>
      <c r="DC100" s="47" t="e">
        <f t="shared" si="88"/>
        <v>#DIV/0!</v>
      </c>
      <c r="DD100" s="44">
        <f t="shared" si="153"/>
        <v>0</v>
      </c>
      <c r="DE100" s="244" t="e">
        <f t="shared" si="154"/>
        <v>#DIV/0!</v>
      </c>
      <c r="DF100" s="44">
        <f t="shared" si="155"/>
        <v>0</v>
      </c>
      <c r="DG100" s="48" t="e">
        <f t="shared" si="156"/>
        <v>#DIV/0!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52"/>
      <c r="I101" s="56"/>
      <c r="J101" s="291"/>
      <c r="K101" s="55"/>
      <c r="L101" s="54"/>
      <c r="M101" s="55"/>
      <c r="N101" s="54"/>
      <c r="O101" s="56"/>
      <c r="P101" s="143">
        <f t="shared" si="131"/>
        <v>0</v>
      </c>
      <c r="Q101" s="149">
        <f t="shared" si="132"/>
        <v>0</v>
      </c>
      <c r="R101" s="150">
        <f t="shared" si="133"/>
        <v>0</v>
      </c>
      <c r="S101" s="39"/>
      <c r="T101" s="51"/>
      <c r="U101" s="55"/>
      <c r="V101" s="52"/>
      <c r="W101" s="55"/>
      <c r="X101" s="52"/>
      <c r="Y101" s="56"/>
      <c r="Z101" s="54"/>
      <c r="AA101" s="55"/>
      <c r="AB101" s="54"/>
      <c r="AC101" s="55"/>
      <c r="AD101" s="54"/>
      <c r="AE101" s="56"/>
      <c r="AF101" s="143">
        <f t="shared" si="134"/>
        <v>0</v>
      </c>
      <c r="AG101" s="149">
        <f t="shared" si="135"/>
        <v>0</v>
      </c>
      <c r="AH101" s="150">
        <f t="shared" si="136"/>
        <v>0</v>
      </c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>
        <f t="shared" si="137"/>
        <v>0</v>
      </c>
      <c r="AW101" s="149">
        <f t="shared" si="138"/>
        <v>0</v>
      </c>
      <c r="AX101" s="150">
        <f t="shared" si="139"/>
        <v>0</v>
      </c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>
        <f t="shared" si="140"/>
        <v>0</v>
      </c>
      <c r="BM101" s="149">
        <f t="shared" si="141"/>
        <v>0</v>
      </c>
      <c r="BN101" s="150">
        <f t="shared" si="142"/>
        <v>0</v>
      </c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>
        <f t="shared" si="143"/>
        <v>0</v>
      </c>
      <c r="CC101" s="149">
        <f t="shared" si="144"/>
        <v>0</v>
      </c>
      <c r="CD101" s="150">
        <f t="shared" si="145"/>
        <v>0</v>
      </c>
      <c r="CE101" s="41"/>
      <c r="CF101" s="54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>
        <f t="shared" si="146"/>
        <v>0</v>
      </c>
      <c r="CS101" s="149">
        <f t="shared" si="147"/>
        <v>0</v>
      </c>
      <c r="CT101" s="150">
        <f t="shared" si="148"/>
        <v>0</v>
      </c>
      <c r="CU101" s="41"/>
      <c r="CV101" s="70">
        <f>+CV63+CV96+CV98+CV99+CV100</f>
        <v>0</v>
      </c>
      <c r="CW101" s="71" t="e">
        <f t="shared" si="96"/>
        <v>#DIV/0!</v>
      </c>
      <c r="CX101" s="72">
        <f>+CX63+CX96+CX98+CX99+CX100</f>
        <v>0</v>
      </c>
      <c r="CY101" s="71" t="e">
        <f t="shared" si="149"/>
        <v>#DIV/0!</v>
      </c>
      <c r="CZ101" s="72">
        <f>+CZ63+CZ96+CZ98+CZ99+CZ100</f>
        <v>0</v>
      </c>
      <c r="DA101" s="56" t="e">
        <f t="shared" si="151"/>
        <v>#DIV/0!</v>
      </c>
      <c r="DB101" s="54">
        <f>+DB63+DB96+DB98+DB99+DB100</f>
        <v>0</v>
      </c>
      <c r="DC101" s="55" t="e">
        <f t="shared" si="88"/>
        <v>#DIV/0!</v>
      </c>
      <c r="DD101" s="52">
        <f>+DD63+DD96+DD98+DD99+DD100</f>
        <v>0</v>
      </c>
      <c r="DE101" s="243" t="e">
        <f t="shared" si="154"/>
        <v>#DIV/0!</v>
      </c>
      <c r="DF101" s="72">
        <f>+DF63+DF96+DF98+DF99+DF100</f>
        <v>0</v>
      </c>
      <c r="DG101" s="56" t="e">
        <f t="shared" si="15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160">+DK63+DK96+DK98+DK99+DK100</f>
        <v>0</v>
      </c>
      <c r="DL101" s="53">
        <f t="shared" si="160"/>
        <v>0</v>
      </c>
      <c r="DM101"/>
      <c r="DN101" s="57">
        <f>+R102+AH102+AX102+BN102+CD102+CT102</f>
        <v>0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292"/>
      <c r="K102" s="74"/>
      <c r="L102" s="75"/>
      <c r="M102" s="74"/>
      <c r="N102" s="75"/>
      <c r="O102" s="76"/>
      <c r="P102" s="117">
        <f t="shared" si="131"/>
        <v>0</v>
      </c>
      <c r="Q102" s="118">
        <f t="shared" si="132"/>
        <v>0</v>
      </c>
      <c r="R102" s="119">
        <f t="shared" si="133"/>
        <v>0</v>
      </c>
      <c r="S102" s="39"/>
      <c r="T102" s="73"/>
      <c r="U102" s="74"/>
      <c r="V102" s="75"/>
      <c r="W102" s="74"/>
      <c r="X102" s="75"/>
      <c r="Y102" s="76"/>
      <c r="Z102" s="75"/>
      <c r="AA102" s="74"/>
      <c r="AB102" s="75"/>
      <c r="AC102" s="74"/>
      <c r="AD102" s="75"/>
      <c r="AE102" s="76"/>
      <c r="AF102" s="117">
        <f t="shared" si="134"/>
        <v>0</v>
      </c>
      <c r="AG102" s="118">
        <f t="shared" si="135"/>
        <v>0</v>
      </c>
      <c r="AH102" s="119">
        <f t="shared" si="136"/>
        <v>0</v>
      </c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>
        <f t="shared" si="137"/>
        <v>0</v>
      </c>
      <c r="AW102" s="118">
        <f t="shared" si="138"/>
        <v>0</v>
      </c>
      <c r="AX102" s="119">
        <f>+AV102+AW102</f>
        <v>0</v>
      </c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>
        <f t="shared" si="140"/>
        <v>0</v>
      </c>
      <c r="BM102" s="118">
        <f t="shared" si="141"/>
        <v>0</v>
      </c>
      <c r="BN102" s="119">
        <f>+BL102+BM102</f>
        <v>0</v>
      </c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>
        <f>+BP102+BV102</f>
        <v>0</v>
      </c>
      <c r="CC102" s="118">
        <f t="shared" si="144"/>
        <v>0</v>
      </c>
      <c r="CD102" s="119">
        <f>+CB102+CC102</f>
        <v>0</v>
      </c>
      <c r="CE102" s="41"/>
      <c r="CF102" s="75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>
        <f t="shared" si="146"/>
        <v>0</v>
      </c>
      <c r="CS102" s="118">
        <f t="shared" si="147"/>
        <v>0</v>
      </c>
      <c r="CT102" s="119">
        <f>+CR102+CS102</f>
        <v>0</v>
      </c>
      <c r="CU102" s="41"/>
      <c r="CV102" s="78">
        <f>+CV16-CV101</f>
        <v>0</v>
      </c>
      <c r="CW102" s="74" t="e">
        <f t="shared" si="96"/>
        <v>#DIV/0!</v>
      </c>
      <c r="CX102" s="78">
        <f>+CX16-CX101</f>
        <v>0</v>
      </c>
      <c r="CY102" s="79" t="e">
        <f t="shared" si="149"/>
        <v>#DIV/0!</v>
      </c>
      <c r="CZ102" s="78">
        <f>+CZ16-CZ101</f>
        <v>0</v>
      </c>
      <c r="DA102" s="80" t="e">
        <f t="shared" si="151"/>
        <v>#DIV/0!</v>
      </c>
      <c r="DB102" s="78">
        <f>+DB16-DB101</f>
        <v>0</v>
      </c>
      <c r="DC102" s="74" t="e">
        <f t="shared" si="88"/>
        <v>#DIV/0!</v>
      </c>
      <c r="DD102" s="78">
        <f>+DD16-DD101</f>
        <v>0</v>
      </c>
      <c r="DE102" s="80" t="e">
        <f t="shared" si="154"/>
        <v>#DIV/0!</v>
      </c>
      <c r="DF102" s="78">
        <f>+DF16-DF101</f>
        <v>0</v>
      </c>
      <c r="DG102" s="80" t="e">
        <f t="shared" si="156"/>
        <v>#DIV/0!</v>
      </c>
      <c r="DH102" s="204"/>
      <c r="DI102" s="188" t="s">
        <v>179</v>
      </c>
      <c r="DJ102" s="78">
        <f>+DJ16-DJ101</f>
        <v>0</v>
      </c>
      <c r="DK102" s="78">
        <f t="shared" ref="DK102" si="161">+DK16-DK101</f>
        <v>0</v>
      </c>
      <c r="DL102" s="78">
        <f>+DL16-DL101</f>
        <v>0</v>
      </c>
      <c r="DM102"/>
      <c r="DN102" s="57">
        <f>+D102+F102+J102+L102+T102+V102+Z102+AB102++AJ102+AL102+AP102+AR102+AZ102+BB102+BF102+BH102+BP102+BR102+BV102+BX102+CF102+CH102+CL102+CN102</f>
        <v>0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290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6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289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8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290"/>
      <c r="K105" s="44"/>
      <c r="L105" s="44"/>
      <c r="M105" s="44"/>
      <c r="N105" s="44"/>
      <c r="O105" s="45"/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43"/>
      <c r="U105" s="44"/>
      <c r="V105" s="44"/>
      <c r="W105" s="44"/>
      <c r="X105" s="44"/>
      <c r="Y105" s="45"/>
      <c r="Z105" s="46"/>
      <c r="AA105" s="44"/>
      <c r="AB105" s="44"/>
      <c r="AC105" s="44"/>
      <c r="AD105" s="44"/>
      <c r="AE105" s="45"/>
      <c r="AF105" s="137">
        <f t="shared" ref="AF105:AF107" si="165">+T105+Z105</f>
        <v>0</v>
      </c>
      <c r="AG105" s="138">
        <f t="shared" ref="AG105:AG107" si="166">+V105+AB105</f>
        <v>0</v>
      </c>
      <c r="AH105" s="139">
        <f t="shared" ref="AH105:AH107" si="167">+AF105+AG105</f>
        <v>0</v>
      </c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>
        <f t="shared" ref="AV105:AV107" si="168">+AJ105+AP105</f>
        <v>0</v>
      </c>
      <c r="AW105" s="138">
        <f t="shared" ref="AW105:AW107" si="169">+AL105+AR105</f>
        <v>0</v>
      </c>
      <c r="AX105" s="139">
        <f t="shared" ref="AX105:AX107" si="170">+AV105+AW105</f>
        <v>0</v>
      </c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>
        <f t="shared" ref="BL105:BL107" si="171">+AZ105+BF105</f>
        <v>0</v>
      </c>
      <c r="BM105" s="138">
        <f t="shared" ref="BM105:BM107" si="172">+BB105+BH105</f>
        <v>0</v>
      </c>
      <c r="BN105" s="139">
        <f t="shared" ref="BN105:BN107" si="173">+BL105+BM105</f>
        <v>0</v>
      </c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>
        <f t="shared" ref="CB105:CB107" si="174">+BP105+BV105</f>
        <v>0</v>
      </c>
      <c r="CC105" s="138">
        <f t="shared" ref="CC105:CC107" si="175">+BR105+BX105</f>
        <v>0</v>
      </c>
      <c r="CD105" s="139">
        <f t="shared" ref="CD105:CD107" si="176">+CB105+CC105</f>
        <v>0</v>
      </c>
      <c r="CE105" s="41"/>
      <c r="CF105" s="46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>
        <f t="shared" ref="CR105:CR107" si="177">+CF105+CL105</f>
        <v>0</v>
      </c>
      <c r="CS105" s="138">
        <f t="shared" ref="CS105:CS107" si="178">+CH105+CN105</f>
        <v>0</v>
      </c>
      <c r="CT105" s="139">
        <f t="shared" ref="CT105:CT107" si="179">+CR105+CS105</f>
        <v>0</v>
      </c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180">+J105+Z105+AP105+BF105+BV105+CL105</f>
        <v>0</v>
      </c>
      <c r="DC105" s="47"/>
      <c r="DD105" s="44">
        <f t="shared" ref="DD105:DD107" si="181">+L105+AB105+AR105+BH105+BX105+CN105</f>
        <v>0</v>
      </c>
      <c r="DE105" s="47"/>
      <c r="DF105" s="44">
        <f t="shared" ref="DF105:DF107" si="182">+DB105+DD105</f>
        <v>0</v>
      </c>
      <c r="DG105" s="48"/>
      <c r="DH105" s="176"/>
      <c r="DI105" s="190" t="s">
        <v>49</v>
      </c>
      <c r="DJ105" s="46">
        <f t="shared" ref="DJ105:DJ107" si="183">+CZ105</f>
        <v>0</v>
      </c>
      <c r="DK105" s="44">
        <f t="shared" ref="DK105:DK107" si="184">+DF105</f>
        <v>0</v>
      </c>
      <c r="DL105" s="45">
        <f t="shared" ref="DL105:DL107" si="185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290"/>
      <c r="K106" s="44"/>
      <c r="L106" s="44"/>
      <c r="M106" s="44"/>
      <c r="N106" s="44"/>
      <c r="O106" s="45"/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43"/>
      <c r="U106" s="44"/>
      <c r="V106" s="44"/>
      <c r="W106" s="44"/>
      <c r="X106" s="44"/>
      <c r="Y106" s="45"/>
      <c r="Z106" s="46"/>
      <c r="AA106" s="44"/>
      <c r="AB106" s="44"/>
      <c r="AC106" s="44"/>
      <c r="AD106" s="44"/>
      <c r="AE106" s="45"/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6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290"/>
      <c r="K107" s="44"/>
      <c r="L107" s="44"/>
      <c r="M107" s="44"/>
      <c r="N107" s="44"/>
      <c r="O107" s="45"/>
      <c r="P107" s="137">
        <f t="shared" si="162"/>
        <v>0</v>
      </c>
      <c r="Q107" s="138">
        <f t="shared" si="163"/>
        <v>0</v>
      </c>
      <c r="R107" s="139">
        <f t="shared" si="164"/>
        <v>0</v>
      </c>
      <c r="S107" s="39"/>
      <c r="T107" s="43"/>
      <c r="U107" s="44"/>
      <c r="V107" s="44"/>
      <c r="W107" s="44"/>
      <c r="X107" s="44"/>
      <c r="Y107" s="45"/>
      <c r="Z107" s="46"/>
      <c r="AA107" s="44"/>
      <c r="AB107" s="44"/>
      <c r="AC107" s="44"/>
      <c r="AD107" s="44"/>
      <c r="AE107" s="45"/>
      <c r="AF107" s="137">
        <f t="shared" si="165"/>
        <v>0</v>
      </c>
      <c r="AG107" s="138">
        <f t="shared" si="166"/>
        <v>0</v>
      </c>
      <c r="AH107" s="139">
        <f t="shared" si="167"/>
        <v>0</v>
      </c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>
        <f t="shared" si="168"/>
        <v>0</v>
      </c>
      <c r="AW107" s="138">
        <f t="shared" si="169"/>
        <v>0</v>
      </c>
      <c r="AX107" s="139">
        <f t="shared" si="170"/>
        <v>0</v>
      </c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>
        <f t="shared" si="171"/>
        <v>0</v>
      </c>
      <c r="BM107" s="138">
        <f t="shared" si="172"/>
        <v>0</v>
      </c>
      <c r="BN107" s="139">
        <f t="shared" si="173"/>
        <v>0</v>
      </c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6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186"/>
        <v>0</v>
      </c>
      <c r="DA107" s="48"/>
      <c r="DB107" s="46">
        <f t="shared" si="180"/>
        <v>0</v>
      </c>
      <c r="DC107" s="47"/>
      <c r="DD107" s="44">
        <f t="shared" si="181"/>
        <v>0</v>
      </c>
      <c r="DE107" s="47"/>
      <c r="DF107" s="44">
        <f t="shared" si="182"/>
        <v>0</v>
      </c>
      <c r="DG107" s="48"/>
      <c r="DH107" s="174"/>
      <c r="DI107" s="190" t="s">
        <v>48</v>
      </c>
      <c r="DJ107" s="46">
        <f t="shared" si="183"/>
        <v>0</v>
      </c>
      <c r="DK107" s="44">
        <f t="shared" si="184"/>
        <v>0</v>
      </c>
      <c r="DL107" s="45">
        <f t="shared" si="185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293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90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293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90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154">
        <f t="shared" ref="P110:P111" si="187">+D110+J110</f>
        <v>0</v>
      </c>
      <c r="Q110" s="155">
        <f t="shared" ref="Q110:Q111" si="188">+F110+L110</f>
        <v>0</v>
      </c>
      <c r="R110" s="156">
        <f t="shared" ref="R110:R111" si="189">+P110+Q110</f>
        <v>0</v>
      </c>
      <c r="S110" s="39"/>
      <c r="T110" s="91"/>
      <c r="U110" s="44"/>
      <c r="V110" s="92"/>
      <c r="W110" s="44"/>
      <c r="X110" s="92"/>
      <c r="Y110" s="45"/>
      <c r="Z110" s="92"/>
      <c r="AA110" s="92"/>
      <c r="AB110" s="92"/>
      <c r="AC110" s="92"/>
      <c r="AD110" s="92"/>
      <c r="AE110" s="45"/>
      <c r="AF110" s="154">
        <f t="shared" ref="AF110:AF111" si="190">+T110+Z110</f>
        <v>0</v>
      </c>
      <c r="AG110" s="155">
        <f t="shared" ref="AG110:AG111" si="191">+V110+AB110</f>
        <v>0</v>
      </c>
      <c r="AH110" s="156">
        <f t="shared" ref="AH110:AH111" si="192">+AF110+AG110</f>
        <v>0</v>
      </c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>
        <f t="shared" ref="AV110:AV111" si="193">+AJ110+AP110</f>
        <v>0</v>
      </c>
      <c r="AW110" s="155">
        <f t="shared" ref="AW110:AW111" si="194">+AL110+AR110</f>
        <v>0</v>
      </c>
      <c r="AX110" s="156">
        <f t="shared" ref="AX110:AX111" si="195">+AV110+AW110</f>
        <v>0</v>
      </c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>
        <f t="shared" ref="BL110:BL111" si="196">+AZ110+BF110</f>
        <v>0</v>
      </c>
      <c r="BM110" s="155">
        <f t="shared" ref="BM110:BM111" si="197">+BB110+BH110</f>
        <v>0</v>
      </c>
      <c r="BN110" s="156">
        <f t="shared" ref="BN110:BN111" si="198">+BL110+BM110</f>
        <v>0</v>
      </c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>
        <f t="shared" ref="CB110:CB111" si="199">+BP110+BV110</f>
        <v>0</v>
      </c>
      <c r="CC110" s="155">
        <f t="shared" ref="CC110:CC111" si="200">+BR110+BX110</f>
        <v>0</v>
      </c>
      <c r="CD110" s="156">
        <f t="shared" ref="CD110:CD111" si="201">+CB110+CC110</f>
        <v>0</v>
      </c>
      <c r="CE110" s="41"/>
      <c r="CF110" s="93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>
        <f t="shared" ref="CR110:CR111" si="202">+CF110+CL110</f>
        <v>0</v>
      </c>
      <c r="CS110" s="155">
        <f t="shared" ref="CS110:CS111" si="203">+CH110+CN110</f>
        <v>0</v>
      </c>
      <c r="CT110" s="156">
        <f t="shared" ref="CT110:CT111" si="204">+CR110+CS110</f>
        <v>0</v>
      </c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205">+CV110+CX110</f>
        <v>0</v>
      </c>
      <c r="DA110" s="94"/>
      <c r="DB110" s="93">
        <f t="shared" ref="DB110:DB111" si="206">+J110+Z110+AP110+BF110+BV110+CL110</f>
        <v>0</v>
      </c>
      <c r="DC110" s="92"/>
      <c r="DD110" s="92">
        <f t="shared" ref="DD110:DD111" si="207">+L110+AB110+AR110+BH110+BX110+CN110</f>
        <v>0</v>
      </c>
      <c r="DE110" s="92"/>
      <c r="DF110" s="92">
        <f t="shared" ref="DF110:DF111" si="208">+DB110+DD110</f>
        <v>0</v>
      </c>
      <c r="DG110" s="94"/>
      <c r="DH110" s="179"/>
      <c r="DI110" s="188" t="s">
        <v>10</v>
      </c>
      <c r="DJ110" s="93">
        <f t="shared" ref="DJ110:DJ111" si="209">+CZ110</f>
        <v>0</v>
      </c>
      <c r="DK110" s="92">
        <f t="shared" ref="DK110:DK111" si="210">+DF110</f>
        <v>0</v>
      </c>
      <c r="DL110" s="95">
        <f t="shared" ref="DL110:DL111" si="211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290"/>
      <c r="K111" s="92"/>
      <c r="L111" s="92"/>
      <c r="M111" s="92"/>
      <c r="N111" s="92"/>
      <c r="O111" s="45"/>
      <c r="P111" s="154">
        <f t="shared" si="187"/>
        <v>0</v>
      </c>
      <c r="Q111" s="155">
        <f t="shared" si="188"/>
        <v>0</v>
      </c>
      <c r="R111" s="156">
        <f t="shared" si="189"/>
        <v>0</v>
      </c>
      <c r="S111" s="39"/>
      <c r="T111" s="91"/>
      <c r="U111" s="44"/>
      <c r="V111" s="92"/>
      <c r="W111" s="44"/>
      <c r="X111" s="92"/>
      <c r="Y111" s="45"/>
      <c r="Z111" s="92"/>
      <c r="AA111" s="92"/>
      <c r="AB111" s="92"/>
      <c r="AC111" s="92"/>
      <c r="AD111" s="92"/>
      <c r="AE111" s="45"/>
      <c r="AF111" s="154">
        <f t="shared" si="190"/>
        <v>0</v>
      </c>
      <c r="AG111" s="155">
        <f t="shared" si="191"/>
        <v>0</v>
      </c>
      <c r="AH111" s="156">
        <f t="shared" si="192"/>
        <v>0</v>
      </c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>
        <f t="shared" si="193"/>
        <v>0</v>
      </c>
      <c r="AW111" s="155">
        <f t="shared" si="194"/>
        <v>0</v>
      </c>
      <c r="AX111" s="156">
        <f t="shared" si="195"/>
        <v>0</v>
      </c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>
        <f t="shared" si="196"/>
        <v>0</v>
      </c>
      <c r="BM111" s="155">
        <f t="shared" si="197"/>
        <v>0</v>
      </c>
      <c r="BN111" s="156">
        <f t="shared" si="198"/>
        <v>0</v>
      </c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>
        <f t="shared" si="199"/>
        <v>0</v>
      </c>
      <c r="CC111" s="155">
        <f t="shared" si="200"/>
        <v>0</v>
      </c>
      <c r="CD111" s="156">
        <f t="shared" si="201"/>
        <v>0</v>
      </c>
      <c r="CE111" s="41"/>
      <c r="CF111" s="93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>
        <f t="shared" si="202"/>
        <v>0</v>
      </c>
      <c r="CS111" s="155">
        <f t="shared" si="203"/>
        <v>0</v>
      </c>
      <c r="CT111" s="156">
        <f t="shared" si="204"/>
        <v>0</v>
      </c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205"/>
        <v>0</v>
      </c>
      <c r="DA111" s="94"/>
      <c r="DB111" s="93">
        <f t="shared" si="206"/>
        <v>0</v>
      </c>
      <c r="DC111" s="92"/>
      <c r="DD111" s="92">
        <f t="shared" si="207"/>
        <v>0</v>
      </c>
      <c r="DE111" s="92"/>
      <c r="DF111" s="92">
        <f t="shared" si="208"/>
        <v>0</v>
      </c>
      <c r="DG111" s="94"/>
      <c r="DH111" s="179"/>
      <c r="DI111" s="188" t="s">
        <v>11</v>
      </c>
      <c r="DJ111" s="93">
        <f t="shared" si="209"/>
        <v>0</v>
      </c>
      <c r="DK111" s="92">
        <f t="shared" si="210"/>
        <v>0</v>
      </c>
      <c r="DL111" s="95">
        <f t="shared" si="211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294"/>
      <c r="K112" s="98"/>
      <c r="L112" s="98"/>
      <c r="M112" s="98"/>
      <c r="N112" s="98"/>
      <c r="O112" s="101"/>
      <c r="P112" s="157" t="e">
        <f>+P10/P111</f>
        <v>#DIV/0!</v>
      </c>
      <c r="Q112" s="157" t="e">
        <f t="shared" ref="Q112:R112" si="212">+Q10/Q111</f>
        <v>#DIV/0!</v>
      </c>
      <c r="R112" s="241" t="e">
        <f t="shared" si="212"/>
        <v>#DIV/0!</v>
      </c>
      <c r="S112" s="39"/>
      <c r="T112" s="96"/>
      <c r="U112" s="97"/>
      <c r="V112" s="98"/>
      <c r="W112" s="98"/>
      <c r="X112" s="98"/>
      <c r="Y112" s="99"/>
      <c r="Z112" s="100"/>
      <c r="AA112" s="98"/>
      <c r="AB112" s="98"/>
      <c r="AC112" s="98"/>
      <c r="AD112" s="98"/>
      <c r="AE112" s="101"/>
      <c r="AF112" s="157" t="e">
        <f>+AF10/AF111</f>
        <v>#DIV/0!</v>
      </c>
      <c r="AG112" s="157" t="e">
        <f t="shared" ref="AG112:AH112" si="213">+AG10/AG111</f>
        <v>#DIV/0!</v>
      </c>
      <c r="AH112" s="241" t="e">
        <f t="shared" si="213"/>
        <v>#DIV/0!</v>
      </c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 t="e">
        <f>+AV10/AV111</f>
        <v>#DIV/0!</v>
      </c>
      <c r="AW112" s="158" t="e">
        <f t="shared" ref="AW112:AX112" si="214">+AW10/AW111</f>
        <v>#DIV/0!</v>
      </c>
      <c r="AX112" s="159" t="e">
        <f t="shared" si="214"/>
        <v>#DIV/0!</v>
      </c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 t="e">
        <f>+BL10/BL111</f>
        <v>#DIV/0!</v>
      </c>
      <c r="BM112" s="158" t="e">
        <f t="shared" ref="BM112:BN112" si="215">+BM10/BM111</f>
        <v>#DIV/0!</v>
      </c>
      <c r="BN112" s="159" t="e">
        <f t="shared" si="215"/>
        <v>#DIV/0!</v>
      </c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 t="e">
        <f>+CB10/CB111</f>
        <v>#DIV/0!</v>
      </c>
      <c r="CC112" s="158" t="e">
        <f t="shared" ref="CC112:CD112" si="216">+CC10/CC111</f>
        <v>#DIV/0!</v>
      </c>
      <c r="CD112" s="159" t="e">
        <f t="shared" si="216"/>
        <v>#DIV/0!</v>
      </c>
      <c r="CE112" s="41"/>
      <c r="CF112" s="100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 t="e">
        <f>+CR10/CR111</f>
        <v>#DIV/0!</v>
      </c>
      <c r="CS112" s="158" t="e">
        <f t="shared" ref="CS112:CT112" si="217">+CS10/CS111</f>
        <v>#DIV/0!</v>
      </c>
      <c r="CT112" s="159" t="e">
        <f t="shared" si="217"/>
        <v>#DIV/0!</v>
      </c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218">+DK10/DK111</f>
        <v>#DIV/0!</v>
      </c>
      <c r="DL112" s="99" t="e">
        <f t="shared" si="218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290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6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290"/>
      <c r="K114" s="44"/>
      <c r="L114" s="92"/>
      <c r="M114" s="44"/>
      <c r="N114" s="92"/>
      <c r="O114" s="45"/>
      <c r="P114" s="137">
        <f>+P16-P101</f>
        <v>0</v>
      </c>
      <c r="Q114" s="161">
        <f>+Q16-Q101</f>
        <v>0</v>
      </c>
      <c r="R114" s="162">
        <f>+R16-R101</f>
        <v>0</v>
      </c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>
        <f>+AF16-AF101</f>
        <v>0</v>
      </c>
      <c r="AG114" s="161">
        <f>+AG16-AG101</f>
        <v>0</v>
      </c>
      <c r="AH114" s="162">
        <f>+AH16-AH101</f>
        <v>0</v>
      </c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>
        <f>+AV16-AV101</f>
        <v>0</v>
      </c>
      <c r="AW114" s="161">
        <f>+AW16-AW101</f>
        <v>0</v>
      </c>
      <c r="AX114" s="139">
        <f>+AX16-AX101</f>
        <v>0</v>
      </c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>
        <f>+BL16-BL101</f>
        <v>0</v>
      </c>
      <c r="BM114" s="161">
        <f>+BM16-BM101</f>
        <v>0</v>
      </c>
      <c r="BN114" s="162">
        <f>+BN16-BN101</f>
        <v>0</v>
      </c>
      <c r="BO114" s="41"/>
      <c r="BP114" s="92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>
        <f>+CB16-CB101</f>
        <v>0</v>
      </c>
      <c r="CC114" s="161">
        <f>+CC16-CC101</f>
        <v>0</v>
      </c>
      <c r="CD114" s="162">
        <f>+CD16-CD101</f>
        <v>0</v>
      </c>
      <c r="CE114" s="41"/>
      <c r="CF114" s="93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>
        <f>+CR16-CR101</f>
        <v>0</v>
      </c>
      <c r="CS114" s="161">
        <f>+CS16-CS101</f>
        <v>0</v>
      </c>
      <c r="CT114" s="162">
        <f>+CT16-CT101</f>
        <v>0</v>
      </c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295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2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296"/>
      <c r="K116" s="104"/>
      <c r="L116" s="105"/>
      <c r="M116" s="104"/>
      <c r="N116" s="105"/>
      <c r="O116" s="106"/>
      <c r="P116" s="163" t="e">
        <f>+P102/P16</f>
        <v>#DIV/0!</v>
      </c>
      <c r="Q116" s="164" t="e">
        <f>+Q102/Q16</f>
        <v>#DIV/0!</v>
      </c>
      <c r="R116" s="165" t="e">
        <f>+R102/R16</f>
        <v>#DIV/0!</v>
      </c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 t="e">
        <f>+AF102/AF16</f>
        <v>#DIV/0!</v>
      </c>
      <c r="AG116" s="164" t="e">
        <f>+AG102/AG16</f>
        <v>#DIV/0!</v>
      </c>
      <c r="AH116" s="165" t="e">
        <f>+AH102/AH16</f>
        <v>#DIV/0!</v>
      </c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 t="e">
        <f>+AV102/AV16</f>
        <v>#DIV/0!</v>
      </c>
      <c r="AW116" s="164" t="e">
        <f>+AW102/AW16</f>
        <v>#DIV/0!</v>
      </c>
      <c r="AX116" s="165" t="e">
        <f>+AX102/AX16</f>
        <v>#DIV/0!</v>
      </c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 t="e">
        <f>+BL102/BL16</f>
        <v>#DIV/0!</v>
      </c>
      <c r="BM116" s="164" t="e">
        <f>+BM102/BM16</f>
        <v>#DIV/0!</v>
      </c>
      <c r="BN116" s="165" t="e">
        <f>+BN102/BN16</f>
        <v>#DIV/0!</v>
      </c>
      <c r="BO116" s="41"/>
      <c r="BP116" s="105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 t="e">
        <f>+CB102/CB16</f>
        <v>#DIV/0!</v>
      </c>
      <c r="CC116" s="164" t="e">
        <f>+CC102/CC16</f>
        <v>#DIV/0!</v>
      </c>
      <c r="CD116" s="165" t="e">
        <f>+CD102/CD16</f>
        <v>#DIV/0!</v>
      </c>
      <c r="CE116" s="41"/>
      <c r="CF116" s="107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 t="e">
        <f>+CR102/CR16</f>
        <v>#DIV/0!</v>
      </c>
      <c r="CS116" s="164" t="e">
        <f>+CS102/CS16</f>
        <v>#DIV/0!</v>
      </c>
      <c r="CT116" s="165" t="e">
        <f>+CT102/CT16</f>
        <v>#DIV/0!</v>
      </c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05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104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297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4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8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296"/>
      <c r="K118" s="104"/>
      <c r="L118" s="105"/>
      <c r="M118" s="104"/>
      <c r="N118" s="105"/>
      <c r="O118" s="106"/>
      <c r="P118" s="163" t="e">
        <f>+P63/P16</f>
        <v>#DIV/0!</v>
      </c>
      <c r="Q118" s="164" t="e">
        <f>+Q63/Q16</f>
        <v>#DIV/0!</v>
      </c>
      <c r="R118" s="165" t="e">
        <f>+R63/R16</f>
        <v>#DIV/0!</v>
      </c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 t="e">
        <f>+AF63/AF16</f>
        <v>#DIV/0!</v>
      </c>
      <c r="AG118" s="164" t="e">
        <f>+AG63/AG16</f>
        <v>#DIV/0!</v>
      </c>
      <c r="AH118" s="165" t="e">
        <f>+AH63/AH16</f>
        <v>#DIV/0!</v>
      </c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 t="e">
        <f>+AV63/AV16</f>
        <v>#DIV/0!</v>
      </c>
      <c r="AW118" s="164" t="e">
        <f>+AW63/AW16</f>
        <v>#DIV/0!</v>
      </c>
      <c r="AX118" s="165" t="e">
        <f>+AX63/AX16</f>
        <v>#DIV/0!</v>
      </c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 t="e">
        <f>+BL63/BL16</f>
        <v>#DIV/0!</v>
      </c>
      <c r="BM118" s="164" t="e">
        <f>+BM63/BM16</f>
        <v>#DIV/0!</v>
      </c>
      <c r="BN118" s="165" t="e">
        <f>+BN63/BN16</f>
        <v>#DIV/0!</v>
      </c>
      <c r="BO118" s="41"/>
      <c r="BP118" s="105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 t="e">
        <f>+CB63/CB16</f>
        <v>#DIV/0!</v>
      </c>
      <c r="CC118" s="164" t="e">
        <f>+CC63/CC16</f>
        <v>#DIV/0!</v>
      </c>
      <c r="CD118" s="165" t="e">
        <f>+CD63/CD16</f>
        <v>#DIV/0!</v>
      </c>
      <c r="CE118" s="41"/>
      <c r="CF118" s="107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 t="e">
        <f>+CR63/CR16</f>
        <v>#DIV/0!</v>
      </c>
      <c r="CS118" s="164" t="e">
        <f>+CS63/CS16</f>
        <v>#DIV/0!</v>
      </c>
      <c r="CT118" s="165" t="e">
        <f>+CT63/CT16</f>
        <v>#DIV/0!</v>
      </c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297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4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8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296"/>
      <c r="K120" s="104"/>
      <c r="L120" s="105"/>
      <c r="M120" s="104"/>
      <c r="N120" s="105"/>
      <c r="O120" s="106"/>
      <c r="P120" s="163" t="e">
        <f>+P95/P16</f>
        <v>#DIV/0!</v>
      </c>
      <c r="Q120" s="164" t="e">
        <f>+Q95/Q16</f>
        <v>#DIV/0!</v>
      </c>
      <c r="R120" s="165" t="e">
        <f>+R95/R16</f>
        <v>#DIV/0!</v>
      </c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 t="e">
        <f>+AF95/AF16</f>
        <v>#DIV/0!</v>
      </c>
      <c r="AG120" s="164" t="e">
        <f>+AG95/AG16</f>
        <v>#DIV/0!</v>
      </c>
      <c r="AH120" s="165" t="e">
        <f>+AH95/AH16</f>
        <v>#DIV/0!</v>
      </c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 t="e">
        <f>+AV95/AV16</f>
        <v>#DIV/0!</v>
      </c>
      <c r="AW120" s="164" t="e">
        <f>+AW95/AW16</f>
        <v>#DIV/0!</v>
      </c>
      <c r="AX120" s="165" t="e">
        <f>+AX95/AX16</f>
        <v>#DIV/0!</v>
      </c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 t="e">
        <f>+BL95/BL16</f>
        <v>#DIV/0!</v>
      </c>
      <c r="BM120" s="164" t="e">
        <f>+BM95/BM16</f>
        <v>#DIV/0!</v>
      </c>
      <c r="BN120" s="165" t="e">
        <f>+BN95/BN16</f>
        <v>#DIV/0!</v>
      </c>
      <c r="BO120" s="41"/>
      <c r="BP120" s="105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 t="e">
        <f>+CB95/CB16</f>
        <v>#DIV/0!</v>
      </c>
      <c r="CC120" s="164" t="e">
        <f>+CC95/CC16</f>
        <v>#DIV/0!</v>
      </c>
      <c r="CD120" s="165" t="e">
        <f>+CD95/CD16</f>
        <v>#DIV/0!</v>
      </c>
      <c r="CE120" s="41"/>
      <c r="CF120" s="107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 t="e">
        <f>+CR95/CR16</f>
        <v>#DIV/0!</v>
      </c>
      <c r="CS120" s="164" t="e">
        <f>+CS95/CS16</f>
        <v>#DIV/0!</v>
      </c>
      <c r="CT120" s="165" t="e">
        <f>+CT95/CT16</f>
        <v>#DIV/0!</v>
      </c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290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4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6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296"/>
      <c r="K122" s="44"/>
      <c r="L122" s="105"/>
      <c r="M122" s="44"/>
      <c r="N122" s="105"/>
      <c r="O122" s="45"/>
      <c r="P122" s="163" t="e">
        <f>+P73/P16</f>
        <v>#DIV/0!</v>
      </c>
      <c r="Q122" s="164" t="e">
        <f>+Q73/Q16</f>
        <v>#DIV/0!</v>
      </c>
      <c r="R122" s="165" t="e">
        <f>+R73/R16</f>
        <v>#DIV/0!</v>
      </c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 t="e">
        <f>+AF73/AF16</f>
        <v>#DIV/0!</v>
      </c>
      <c r="AG122" s="164" t="e">
        <f>+AG73/AG16</f>
        <v>#DIV/0!</v>
      </c>
      <c r="AH122" s="165" t="e">
        <f>+AH73/AH16</f>
        <v>#DIV/0!</v>
      </c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 t="e">
        <f>+AV73/AV16</f>
        <v>#DIV/0!</v>
      </c>
      <c r="AW122" s="164" t="e">
        <f>+AW73/AW16</f>
        <v>#DIV/0!</v>
      </c>
      <c r="AX122" s="165" t="e">
        <f>+AX73/AX16</f>
        <v>#DIV/0!</v>
      </c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 t="e">
        <f>+BL73/BL16</f>
        <v>#DIV/0!</v>
      </c>
      <c r="BM122" s="164" t="e">
        <f>+BM73/BM16</f>
        <v>#DIV/0!</v>
      </c>
      <c r="BN122" s="165" t="e">
        <f>+BN73/BN16</f>
        <v>#DIV/0!</v>
      </c>
      <c r="BO122" s="41"/>
      <c r="BP122" s="105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 t="e">
        <f>+CB73/CB16</f>
        <v>#DIV/0!</v>
      </c>
      <c r="CC122" s="164" t="e">
        <f>+CC73/CC16</f>
        <v>#DIV/0!</v>
      </c>
      <c r="CD122" s="165" t="e">
        <f>+CD73/CD16</f>
        <v>#DIV/0!</v>
      </c>
      <c r="CE122" s="41"/>
      <c r="CF122" s="107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 t="e">
        <f>+CR73/CR16</f>
        <v>#DIV/0!</v>
      </c>
      <c r="CS122" s="164" t="e">
        <f>+CS73/CS16</f>
        <v>#DIV/0!</v>
      </c>
      <c r="CT122" s="165" t="e">
        <f>+CT73/CT16</f>
        <v>#DIV/0!</v>
      </c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6.2" thickBot="1" x14ac:dyDescent="0.35">
      <c r="A123" s="49"/>
      <c r="B123" s="49"/>
      <c r="C123" s="42"/>
      <c r="D123" s="114"/>
      <c r="E123" s="115"/>
      <c r="F123" s="115"/>
      <c r="G123" s="115"/>
      <c r="H123" s="115"/>
      <c r="I123" s="116"/>
      <c r="J123" s="298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4"/>
      <c r="CG123" s="115"/>
      <c r="CH123" s="115"/>
      <c r="CI123" s="115"/>
      <c r="CJ123" s="115"/>
      <c r="CK123" s="116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x14ac:dyDescent="0.25">
      <c r="AI124" s="20"/>
      <c r="DI124" s="194" t="s">
        <v>95</v>
      </c>
      <c r="DJ124" s="198"/>
      <c r="DK124" s="198"/>
      <c r="DL124" s="199"/>
    </row>
    <row r="125" spans="1:117" ht="15.6" x14ac:dyDescent="0.3">
      <c r="AI125" s="20"/>
      <c r="DI125" s="170"/>
      <c r="DJ125" s="202">
        <f>+DJ102</f>
        <v>0</v>
      </c>
      <c r="DK125" s="202">
        <f>+DK102</f>
        <v>0</v>
      </c>
      <c r="DL125" s="203">
        <f>+DL102</f>
        <v>0</v>
      </c>
    </row>
    <row r="126" spans="1:117" ht="15.75" customHeight="1" x14ac:dyDescent="0.3">
      <c r="DI126" s="187" t="s">
        <v>125</v>
      </c>
      <c r="DJ126" s="202">
        <f>+H114</f>
        <v>0</v>
      </c>
      <c r="DK126" s="202">
        <f>+N114</f>
        <v>0</v>
      </c>
      <c r="DL126" s="203">
        <f>+DJ126+DK126</f>
        <v>0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0</v>
      </c>
      <c r="DK127" s="202">
        <f>+AD114</f>
        <v>0</v>
      </c>
      <c r="DL127" s="203">
        <f t="shared" ref="DL127:DL131" si="219">+DJ127+DK127</f>
        <v>0</v>
      </c>
    </row>
    <row r="128" spans="1:117" ht="15.75" customHeight="1" x14ac:dyDescent="0.3">
      <c r="DI128" s="187" t="s">
        <v>164</v>
      </c>
      <c r="DJ128" s="202">
        <f>+AN114</f>
        <v>0</v>
      </c>
      <c r="DK128" s="202">
        <f>+AT114</f>
        <v>0</v>
      </c>
      <c r="DL128" s="203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0</v>
      </c>
      <c r="DK129" s="202">
        <f>+BJ114</f>
        <v>0</v>
      </c>
      <c r="DL129" s="203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0</v>
      </c>
      <c r="DK130" s="202">
        <f>+BZ114</f>
        <v>0</v>
      </c>
      <c r="DL130" s="203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0</v>
      </c>
      <c r="DK131" s="202">
        <f>+CP114</f>
        <v>0</v>
      </c>
      <c r="DL131" s="203">
        <f t="shared" si="219"/>
        <v>0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ht="15.6" x14ac:dyDescent="0.3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228" t="e">
        <f>+DJ125/DJ16</f>
        <v>#DIV/0!</v>
      </c>
      <c r="DK133" s="228" t="e">
        <f>+DK125/DK16</f>
        <v>#DIV/0!</v>
      </c>
      <c r="DL133" s="229" t="e">
        <f>+DL125/DL16</f>
        <v>#DIV/0!</v>
      </c>
    </row>
    <row r="134" spans="21:116" ht="16.5" customHeight="1" x14ac:dyDescent="0.3">
      <c r="DI134" s="187" t="s">
        <v>125</v>
      </c>
      <c r="DJ134" s="228">
        <f>+H116</f>
        <v>0</v>
      </c>
      <c r="DK134" s="228">
        <f>+N116</f>
        <v>0</v>
      </c>
      <c r="DL134" s="229" t="e">
        <f>+R116</f>
        <v>#DIV/0!</v>
      </c>
    </row>
    <row r="135" spans="21:116" ht="16.5" customHeight="1" x14ac:dyDescent="0.3">
      <c r="DI135" s="187" t="s">
        <v>131</v>
      </c>
      <c r="DJ135" s="228">
        <f>+X116</f>
        <v>0</v>
      </c>
      <c r="DK135" s="228">
        <f>+AD116</f>
        <v>0</v>
      </c>
      <c r="DL135" s="229" t="e">
        <f>+AH116</f>
        <v>#DIV/0!</v>
      </c>
    </row>
    <row r="136" spans="21:116" ht="16.5" customHeight="1" x14ac:dyDescent="0.3">
      <c r="DI136" s="187" t="s">
        <v>164</v>
      </c>
      <c r="DJ136" s="228">
        <f>+AN116</f>
        <v>0</v>
      </c>
      <c r="DK136" s="228">
        <f>+AT116</f>
        <v>0</v>
      </c>
      <c r="DL136" s="229" t="e">
        <f>+AX116</f>
        <v>#DIV/0!</v>
      </c>
    </row>
    <row r="137" spans="21:116" ht="16.5" customHeight="1" x14ac:dyDescent="0.3">
      <c r="DI137" s="187" t="s">
        <v>165</v>
      </c>
      <c r="DJ137" s="228">
        <f>+BD116</f>
        <v>0</v>
      </c>
      <c r="DK137" s="228">
        <f>+BJ116</f>
        <v>0</v>
      </c>
      <c r="DL137" s="229" t="e">
        <f>+BN116</f>
        <v>#DIV/0!</v>
      </c>
    </row>
    <row r="138" spans="21:116" ht="16.5" customHeight="1" x14ac:dyDescent="0.3">
      <c r="DI138" s="187" t="s">
        <v>167</v>
      </c>
      <c r="DJ138" s="228">
        <f>+BT116</f>
        <v>0</v>
      </c>
      <c r="DK138" s="228">
        <f>+BZ116</f>
        <v>0</v>
      </c>
      <c r="DL138" s="229" t="e">
        <f>+CD116</f>
        <v>#DIV/0!</v>
      </c>
    </row>
    <row r="139" spans="21:116" ht="16.5" customHeight="1" x14ac:dyDescent="0.3">
      <c r="DI139" s="187" t="s">
        <v>166</v>
      </c>
      <c r="DJ139" s="228">
        <f>+CJ116</f>
        <v>0</v>
      </c>
      <c r="DK139" s="228">
        <f>+CP116</f>
        <v>0</v>
      </c>
      <c r="DL139" s="229" t="e">
        <f>+CT116</f>
        <v>#DIV/0!</v>
      </c>
    </row>
    <row r="140" spans="21:116" x14ac:dyDescent="0.25">
      <c r="DI140" s="195" t="s">
        <v>168</v>
      </c>
      <c r="DJ140" s="233"/>
      <c r="DK140" s="233"/>
      <c r="DL140" s="234"/>
    </row>
    <row r="141" spans="21:116" x14ac:dyDescent="0.25">
      <c r="DI141" s="170"/>
      <c r="DJ141" s="169" t="e">
        <f>+DJ63/DJ16</f>
        <v>#DIV/0!</v>
      </c>
      <c r="DK141" s="169" t="e">
        <f t="shared" ref="DK141:DL141" si="220">+DK63/DK16</f>
        <v>#DIV/0!</v>
      </c>
      <c r="DL141" s="227" t="e">
        <f t="shared" si="220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 t="e">
        <f>+R118</f>
        <v>#DIV/0!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 t="e">
        <f>+AH118</f>
        <v>#DIV/0!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 t="e">
        <f>+AX118</f>
        <v>#DIV/0!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 t="e">
        <f>+BN118</f>
        <v>#DIV/0!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 t="e">
        <f>+CD118</f>
        <v>#DIV/0!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 t="e">
        <f>+CT118</f>
        <v>#DIV/0!</v>
      </c>
    </row>
    <row r="148" spans="113:116" x14ac:dyDescent="0.25">
      <c r="DI148" s="195" t="s">
        <v>94</v>
      </c>
      <c r="DJ148" s="233"/>
      <c r="DK148" s="233"/>
      <c r="DL148" s="234"/>
    </row>
    <row r="149" spans="113:116" ht="15" customHeight="1" x14ac:dyDescent="0.25">
      <c r="DI149" s="170"/>
      <c r="DJ149" s="169" t="e">
        <f>+DJ95/DJ16</f>
        <v>#DIV/0!</v>
      </c>
      <c r="DK149" s="169" t="e">
        <f t="shared" ref="DK149:DL149" si="221">+DK95/DK16</f>
        <v>#DIV/0!</v>
      </c>
      <c r="DL149" s="227" t="e">
        <f t="shared" si="221"/>
        <v>#DIV/0!</v>
      </c>
    </row>
    <row r="150" spans="113:116" ht="15.75" customHeight="1" x14ac:dyDescent="0.3">
      <c r="DI150" s="187" t="s">
        <v>125</v>
      </c>
      <c r="DJ150" s="228">
        <f>+H120</f>
        <v>0</v>
      </c>
      <c r="DK150" s="228">
        <f>+N120</f>
        <v>0</v>
      </c>
      <c r="DL150" s="229" t="e">
        <f>+R120</f>
        <v>#DIV/0!</v>
      </c>
    </row>
    <row r="151" spans="113:116" ht="15.75" customHeight="1" x14ac:dyDescent="0.3">
      <c r="DI151" s="187" t="s">
        <v>131</v>
      </c>
      <c r="DJ151" s="228">
        <f>+X120</f>
        <v>0</v>
      </c>
      <c r="DK151" s="228">
        <f>+AD120</f>
        <v>0</v>
      </c>
      <c r="DL151" s="229" t="e">
        <f>+AH120</f>
        <v>#DIV/0!</v>
      </c>
    </row>
    <row r="152" spans="113:116" ht="15.75" customHeight="1" x14ac:dyDescent="0.3">
      <c r="DI152" s="187" t="s">
        <v>164</v>
      </c>
      <c r="DJ152" s="228">
        <f>+AN120</f>
        <v>0</v>
      </c>
      <c r="DK152" s="228">
        <f>+AT120</f>
        <v>0</v>
      </c>
      <c r="DL152" s="229" t="e">
        <f>+AX120</f>
        <v>#DIV/0!</v>
      </c>
    </row>
    <row r="153" spans="113:116" ht="15.75" customHeight="1" x14ac:dyDescent="0.3">
      <c r="DI153" s="187" t="s">
        <v>165</v>
      </c>
      <c r="DJ153" s="228">
        <f>+BD120</f>
        <v>0</v>
      </c>
      <c r="DK153" s="228">
        <f>+BJ120</f>
        <v>0</v>
      </c>
      <c r="DL153" s="229" t="e">
        <f>+BN120</f>
        <v>#DIV/0!</v>
      </c>
    </row>
    <row r="154" spans="113:116" ht="15.75" customHeight="1" x14ac:dyDescent="0.3">
      <c r="DI154" s="187" t="s">
        <v>167</v>
      </c>
      <c r="DJ154" s="228">
        <f>+BT120</f>
        <v>0</v>
      </c>
      <c r="DK154" s="228">
        <f>+BZ120</f>
        <v>0</v>
      </c>
      <c r="DL154" s="229" t="e">
        <f>+CD120</f>
        <v>#DIV/0!</v>
      </c>
    </row>
    <row r="155" spans="113:116" ht="15.75" customHeight="1" x14ac:dyDescent="0.3">
      <c r="DI155" s="187" t="s">
        <v>166</v>
      </c>
      <c r="DJ155" s="228">
        <f>+CJ120</f>
        <v>0</v>
      </c>
      <c r="DK155" s="228">
        <f>+CP120</f>
        <v>0</v>
      </c>
      <c r="DL155" s="229" t="e">
        <f>+CT120</f>
        <v>#DIV/0!</v>
      </c>
    </row>
    <row r="156" spans="113:116" x14ac:dyDescent="0.25">
      <c r="DI156" s="195" t="s">
        <v>169</v>
      </c>
      <c r="DJ156" s="233"/>
      <c r="DK156" s="233"/>
      <c r="DL156" s="234"/>
    </row>
    <row r="157" spans="113:116" x14ac:dyDescent="0.25">
      <c r="DI157" s="170"/>
      <c r="DJ157" s="169" t="e">
        <f>+DJ73/DJ16</f>
        <v>#DIV/0!</v>
      </c>
      <c r="DK157" s="169" t="e">
        <f>+DK73/DK16</f>
        <v>#DIV/0!</v>
      </c>
      <c r="DL157" s="227" t="e">
        <f>+DL73/DL16</f>
        <v>#DIV/0!</v>
      </c>
    </row>
    <row r="158" spans="113:116" ht="15.75" customHeight="1" x14ac:dyDescent="0.3">
      <c r="DI158" s="187" t="s">
        <v>125</v>
      </c>
      <c r="DJ158" s="228">
        <f>+H122</f>
        <v>0</v>
      </c>
      <c r="DK158" s="228">
        <f>+N122</f>
        <v>0</v>
      </c>
      <c r="DL158" s="229" t="e">
        <f>+R122</f>
        <v>#DIV/0!</v>
      </c>
    </row>
    <row r="159" spans="113:116" ht="15.75" customHeight="1" x14ac:dyDescent="0.3">
      <c r="DI159" s="187" t="s">
        <v>131</v>
      </c>
      <c r="DJ159" s="228">
        <f>+X122</f>
        <v>0</v>
      </c>
      <c r="DK159" s="228">
        <f>+AD122</f>
        <v>0</v>
      </c>
      <c r="DL159" s="229" t="e">
        <f>+AH122</f>
        <v>#DIV/0!</v>
      </c>
    </row>
    <row r="160" spans="113:116" ht="15.75" customHeight="1" x14ac:dyDescent="0.3">
      <c r="DI160" s="187" t="s">
        <v>164</v>
      </c>
      <c r="DJ160" s="228">
        <f>+AN122</f>
        <v>0</v>
      </c>
      <c r="DK160" s="228">
        <f>+AT122</f>
        <v>0</v>
      </c>
      <c r="DL160" s="229" t="e">
        <f>+AX122</f>
        <v>#DIV/0!</v>
      </c>
    </row>
    <row r="161" spans="113:116" ht="15.75" customHeight="1" x14ac:dyDescent="0.3">
      <c r="DI161" s="187" t="s">
        <v>165</v>
      </c>
      <c r="DJ161" s="228">
        <f>+BD122</f>
        <v>0</v>
      </c>
      <c r="DK161" s="228">
        <f>+BJ122</f>
        <v>0</v>
      </c>
      <c r="DL161" s="229" t="e">
        <f>+BN122</f>
        <v>#DIV/0!</v>
      </c>
    </row>
    <row r="162" spans="113:116" ht="15.75" customHeight="1" x14ac:dyDescent="0.3">
      <c r="DI162" s="187" t="s">
        <v>167</v>
      </c>
      <c r="DJ162" s="228">
        <f>+BT122</f>
        <v>0</v>
      </c>
      <c r="DK162" s="228">
        <f>+BZ122</f>
        <v>0</v>
      </c>
      <c r="DL162" s="229" t="e">
        <f>+CD122</f>
        <v>#DIV/0!</v>
      </c>
    </row>
    <row r="163" spans="113:116" ht="15.75" customHeight="1" thickBot="1" x14ac:dyDescent="0.35">
      <c r="DI163" s="216" t="s">
        <v>166</v>
      </c>
      <c r="DJ163" s="238">
        <f>+CJ122</f>
        <v>0</v>
      </c>
      <c r="DK163" s="238">
        <f>+CP122</f>
        <v>0</v>
      </c>
      <c r="DL163" s="239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AV51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1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194</v>
      </c>
      <c r="B1" s="219"/>
      <c r="C1" s="315" t="s">
        <v>150</v>
      </c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7"/>
    </row>
    <row r="2" spans="1:119" s="26" customFormat="1" ht="21.6" thickBot="1" x14ac:dyDescent="0.45">
      <c r="A2" s="29" t="s">
        <v>14</v>
      </c>
      <c r="B2" s="28"/>
      <c r="C2" s="31"/>
      <c r="D2" s="318" t="s">
        <v>151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20"/>
      <c r="S2" s="223"/>
      <c r="T2" s="321" t="s">
        <v>152</v>
      </c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224"/>
      <c r="AJ2" s="321" t="s">
        <v>153</v>
      </c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20"/>
      <c r="AY2" s="224"/>
      <c r="AZ2" s="321" t="s">
        <v>156</v>
      </c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20"/>
      <c r="BO2" s="224"/>
      <c r="BP2" s="321" t="s">
        <v>157</v>
      </c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20"/>
      <c r="CE2" s="224"/>
      <c r="CF2" s="321" t="s">
        <v>158</v>
      </c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22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6" t="s">
        <v>130</v>
      </c>
      <c r="E3" s="327"/>
      <c r="F3" s="327"/>
      <c r="G3" s="327"/>
      <c r="H3" s="327"/>
      <c r="I3" s="328"/>
      <c r="J3" s="329" t="s">
        <v>129</v>
      </c>
      <c r="K3" s="327"/>
      <c r="L3" s="327"/>
      <c r="M3" s="327"/>
      <c r="N3" s="327"/>
      <c r="O3" s="328"/>
      <c r="P3" s="323" t="s">
        <v>202</v>
      </c>
      <c r="Q3" s="324"/>
      <c r="R3" s="325"/>
      <c r="S3" s="225"/>
      <c r="T3" s="329" t="s">
        <v>128</v>
      </c>
      <c r="U3" s="327"/>
      <c r="V3" s="327"/>
      <c r="W3" s="327"/>
      <c r="X3" s="327"/>
      <c r="Y3" s="328"/>
      <c r="Z3" s="329" t="s">
        <v>127</v>
      </c>
      <c r="AA3" s="327"/>
      <c r="AB3" s="327"/>
      <c r="AC3" s="327"/>
      <c r="AD3" s="327"/>
      <c r="AE3" s="328"/>
      <c r="AF3" s="323" t="s">
        <v>203</v>
      </c>
      <c r="AG3" s="324"/>
      <c r="AH3" s="325"/>
      <c r="AI3" s="226"/>
      <c r="AJ3" s="329" t="s">
        <v>133</v>
      </c>
      <c r="AK3" s="327"/>
      <c r="AL3" s="327"/>
      <c r="AM3" s="327"/>
      <c r="AN3" s="327"/>
      <c r="AO3" s="328"/>
      <c r="AP3" s="329" t="s">
        <v>134</v>
      </c>
      <c r="AQ3" s="327"/>
      <c r="AR3" s="327"/>
      <c r="AS3" s="327"/>
      <c r="AT3" s="327"/>
      <c r="AU3" s="328"/>
      <c r="AV3" s="323" t="s">
        <v>204</v>
      </c>
      <c r="AW3" s="324"/>
      <c r="AX3" s="325"/>
      <c r="AY3" s="226"/>
      <c r="AZ3" s="329" t="s">
        <v>137</v>
      </c>
      <c r="BA3" s="327"/>
      <c r="BB3" s="327"/>
      <c r="BC3" s="327"/>
      <c r="BD3" s="327"/>
      <c r="BE3" s="328"/>
      <c r="BF3" s="329" t="s">
        <v>138</v>
      </c>
      <c r="BG3" s="327"/>
      <c r="BH3" s="327"/>
      <c r="BI3" s="327"/>
      <c r="BJ3" s="327"/>
      <c r="BK3" s="328"/>
      <c r="BL3" s="323" t="s">
        <v>205</v>
      </c>
      <c r="BM3" s="324"/>
      <c r="BN3" s="325"/>
      <c r="BO3" s="226"/>
      <c r="BP3" s="329" t="s">
        <v>135</v>
      </c>
      <c r="BQ3" s="327"/>
      <c r="BR3" s="327"/>
      <c r="BS3" s="327"/>
      <c r="BT3" s="327"/>
      <c r="BU3" s="328"/>
      <c r="BV3" s="329" t="s">
        <v>136</v>
      </c>
      <c r="BW3" s="327"/>
      <c r="BX3" s="327"/>
      <c r="BY3" s="327"/>
      <c r="BZ3" s="327"/>
      <c r="CA3" s="328"/>
      <c r="CB3" s="323" t="s">
        <v>206</v>
      </c>
      <c r="CC3" s="324"/>
      <c r="CD3" s="325"/>
      <c r="CE3" s="226"/>
      <c r="CF3" s="329" t="s">
        <v>139</v>
      </c>
      <c r="CG3" s="327"/>
      <c r="CH3" s="327"/>
      <c r="CI3" s="327"/>
      <c r="CJ3" s="327"/>
      <c r="CK3" s="328"/>
      <c r="CL3" s="329" t="s">
        <v>140</v>
      </c>
      <c r="CM3" s="327"/>
      <c r="CN3" s="327"/>
      <c r="CO3" s="327"/>
      <c r="CP3" s="327"/>
      <c r="CQ3" s="328"/>
      <c r="CR3" s="323" t="s">
        <v>207</v>
      </c>
      <c r="CS3" s="324"/>
      <c r="CT3" s="340"/>
      <c r="CU3" s="60"/>
      <c r="CV3" s="330" t="s">
        <v>141</v>
      </c>
      <c r="CW3" s="331"/>
      <c r="CX3" s="331"/>
      <c r="CY3" s="331"/>
      <c r="CZ3" s="331"/>
      <c r="DA3" s="332"/>
      <c r="DB3" s="333" t="s">
        <v>142</v>
      </c>
      <c r="DC3" s="331"/>
      <c r="DD3" s="331"/>
      <c r="DE3" s="331"/>
      <c r="DF3" s="331"/>
      <c r="DG3" s="332"/>
      <c r="DH3" s="182"/>
      <c r="DI3" s="334" t="s">
        <v>143</v>
      </c>
      <c r="DJ3" s="335"/>
      <c r="DK3" s="335"/>
      <c r="DL3" s="336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37"/>
      <c r="DJ4" s="338"/>
      <c r="DK4" s="338"/>
      <c r="DL4" s="339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/>
      <c r="E8" s="44"/>
      <c r="F8" s="44"/>
      <c r="G8" s="44"/>
      <c r="H8" s="44"/>
      <c r="I8" s="45"/>
      <c r="J8" s="46"/>
      <c r="K8" s="44"/>
      <c r="L8" s="44"/>
      <c r="M8" s="44"/>
      <c r="N8" s="44"/>
      <c r="O8" s="45"/>
      <c r="P8" s="137"/>
      <c r="Q8" s="138"/>
      <c r="R8" s="139"/>
      <c r="S8" s="39"/>
      <c r="T8" s="43"/>
      <c r="U8" s="44"/>
      <c r="V8" s="44"/>
      <c r="W8" s="44"/>
      <c r="X8" s="44"/>
      <c r="Y8" s="45"/>
      <c r="Z8" s="46"/>
      <c r="AA8" s="44"/>
      <c r="AB8" s="44"/>
      <c r="AC8" s="44"/>
      <c r="AD8" s="44"/>
      <c r="AE8" s="45"/>
      <c r="AF8" s="137"/>
      <c r="AG8" s="138"/>
      <c r="AH8" s="139"/>
      <c r="AI8" s="41"/>
      <c r="AJ8" s="43"/>
      <c r="AK8" s="44"/>
      <c r="AL8" s="44"/>
      <c r="AM8" s="44"/>
      <c r="AN8" s="44"/>
      <c r="AO8" s="45"/>
      <c r="AP8" s="46"/>
      <c r="AQ8" s="44"/>
      <c r="AR8" s="44"/>
      <c r="AS8" s="44"/>
      <c r="AT8" s="44"/>
      <c r="AU8" s="45"/>
      <c r="AV8" s="137"/>
      <c r="AW8" s="138"/>
      <c r="AX8" s="139"/>
      <c r="AY8" s="41"/>
      <c r="AZ8" s="43"/>
      <c r="BA8" s="44"/>
      <c r="BB8" s="44"/>
      <c r="BC8" s="44"/>
      <c r="BD8" s="44"/>
      <c r="BE8" s="45"/>
      <c r="BF8" s="46"/>
      <c r="BG8" s="44"/>
      <c r="BH8" s="44"/>
      <c r="BI8" s="44"/>
      <c r="BJ8" s="44"/>
      <c r="BK8" s="45"/>
      <c r="BL8" s="137"/>
      <c r="BM8" s="138"/>
      <c r="BN8" s="139"/>
      <c r="BO8" s="41"/>
      <c r="BP8" s="43"/>
      <c r="BQ8" s="44"/>
      <c r="BR8" s="44"/>
      <c r="BS8" s="44"/>
      <c r="BT8" s="44"/>
      <c r="BU8" s="45"/>
      <c r="BV8" s="46"/>
      <c r="BW8" s="44"/>
      <c r="BX8" s="44"/>
      <c r="BY8" s="44"/>
      <c r="BZ8" s="44"/>
      <c r="CA8" s="45"/>
      <c r="CB8" s="137"/>
      <c r="CC8" s="138"/>
      <c r="CD8" s="139"/>
      <c r="CE8" s="41"/>
      <c r="CF8" s="43"/>
      <c r="CG8" s="44"/>
      <c r="CH8" s="44"/>
      <c r="CI8" s="44"/>
      <c r="CJ8" s="44"/>
      <c r="CK8" s="45"/>
      <c r="CL8" s="46"/>
      <c r="CM8" s="44"/>
      <c r="CN8" s="44"/>
      <c r="CO8" s="44"/>
      <c r="CP8" s="44"/>
      <c r="CQ8" s="45"/>
      <c r="CR8" s="137"/>
      <c r="CS8" s="138"/>
      <c r="CT8" s="139"/>
      <c r="CU8" s="41"/>
      <c r="CV8" s="46">
        <f t="shared" ref="CV8:CV15" si="0">+D8+T8+AJ8+AZ8+BP8+CF8</f>
        <v>0</v>
      </c>
      <c r="CW8" s="44"/>
      <c r="CX8" s="44">
        <f t="shared" ref="CX8:CX15" si="1">+F8+V8+AL8+BB8+BR8+CH8</f>
        <v>0</v>
      </c>
      <c r="CY8" s="47"/>
      <c r="CZ8" s="44">
        <f>+CV8+CX8</f>
        <v>0</v>
      </c>
      <c r="DA8" s="48"/>
      <c r="DB8" s="46">
        <f>+J8+Z8+AP8+BF8+BV8+CL8</f>
        <v>0</v>
      </c>
      <c r="DC8" s="47"/>
      <c r="DD8" s="44">
        <f>+L8+AB8+AR8+BH8+BX8+CN8</f>
        <v>0</v>
      </c>
      <c r="DE8" s="47"/>
      <c r="DF8" s="44">
        <f>+DB8+DD8</f>
        <v>0</v>
      </c>
      <c r="DG8" s="48"/>
      <c r="DH8" s="176"/>
      <c r="DI8" s="187" t="s">
        <v>15</v>
      </c>
      <c r="DJ8" s="46">
        <f>+CZ8</f>
        <v>0</v>
      </c>
      <c r="DK8" s="44">
        <f>+DF8</f>
        <v>0</v>
      </c>
      <c r="DL8" s="45">
        <f>+DJ8+DK8</f>
        <v>0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/>
      <c r="K9" s="44"/>
      <c r="L9" s="44"/>
      <c r="M9" s="44"/>
      <c r="N9" s="44"/>
      <c r="O9" s="45"/>
      <c r="P9" s="140"/>
      <c r="Q9" s="141"/>
      <c r="R9" s="142"/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40"/>
      <c r="AG9" s="141"/>
      <c r="AH9" s="142"/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/>
      <c r="AW9" s="141"/>
      <c r="AX9" s="142"/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/>
      <c r="BM9" s="141"/>
      <c r="BN9" s="142"/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/>
      <c r="CC9" s="141"/>
      <c r="CD9" s="142"/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/>
      <c r="CS9" s="141"/>
      <c r="CT9" s="142"/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/>
      <c r="E10" s="52"/>
      <c r="F10" s="52"/>
      <c r="G10" s="52"/>
      <c r="H10" s="52"/>
      <c r="I10" s="53"/>
      <c r="J10" s="54"/>
      <c r="K10" s="52"/>
      <c r="L10" s="52"/>
      <c r="M10" s="52"/>
      <c r="N10" s="52"/>
      <c r="O10" s="53"/>
      <c r="P10" s="143"/>
      <c r="Q10" s="144"/>
      <c r="R10" s="145"/>
      <c r="S10" s="39"/>
      <c r="T10" s="51"/>
      <c r="U10" s="52"/>
      <c r="V10" s="52"/>
      <c r="W10" s="52"/>
      <c r="X10" s="52"/>
      <c r="Y10" s="53"/>
      <c r="Z10" s="54"/>
      <c r="AA10" s="52"/>
      <c r="AB10" s="52"/>
      <c r="AC10" s="52"/>
      <c r="AD10" s="52"/>
      <c r="AE10" s="53"/>
      <c r="AF10" s="143"/>
      <c r="AG10" s="144"/>
      <c r="AH10" s="145"/>
      <c r="AI10" s="41"/>
      <c r="AJ10" s="51"/>
      <c r="AK10" s="52"/>
      <c r="AL10" s="52"/>
      <c r="AM10" s="52"/>
      <c r="AN10" s="52"/>
      <c r="AO10" s="53"/>
      <c r="AP10" s="54"/>
      <c r="AQ10" s="52"/>
      <c r="AR10" s="52"/>
      <c r="AS10" s="52"/>
      <c r="AT10" s="52"/>
      <c r="AU10" s="53"/>
      <c r="AV10" s="143"/>
      <c r="AW10" s="144"/>
      <c r="AX10" s="145"/>
      <c r="AY10" s="41"/>
      <c r="AZ10" s="51"/>
      <c r="BA10" s="52"/>
      <c r="BB10" s="52"/>
      <c r="BC10" s="52"/>
      <c r="BD10" s="52"/>
      <c r="BE10" s="53"/>
      <c r="BF10" s="54"/>
      <c r="BG10" s="52"/>
      <c r="BH10" s="52"/>
      <c r="BI10" s="52"/>
      <c r="BJ10" s="52"/>
      <c r="BK10" s="53"/>
      <c r="BL10" s="143"/>
      <c r="BM10" s="144"/>
      <c r="BN10" s="145"/>
      <c r="BO10" s="41"/>
      <c r="BP10" s="51"/>
      <c r="BQ10" s="52"/>
      <c r="BR10" s="52"/>
      <c r="BS10" s="52"/>
      <c r="BT10" s="52"/>
      <c r="BU10" s="53"/>
      <c r="BV10" s="54"/>
      <c r="BW10" s="52"/>
      <c r="BX10" s="52"/>
      <c r="BY10" s="52"/>
      <c r="BZ10" s="52"/>
      <c r="CA10" s="53"/>
      <c r="CB10" s="143"/>
      <c r="CC10" s="144"/>
      <c r="CD10" s="145"/>
      <c r="CE10" s="41"/>
      <c r="CF10" s="51"/>
      <c r="CG10" s="52"/>
      <c r="CH10" s="52"/>
      <c r="CI10" s="52"/>
      <c r="CJ10" s="52"/>
      <c r="CK10" s="53"/>
      <c r="CL10" s="54"/>
      <c r="CM10" s="52"/>
      <c r="CN10" s="52"/>
      <c r="CO10" s="52"/>
      <c r="CP10" s="52"/>
      <c r="CQ10" s="53"/>
      <c r="CR10" s="143"/>
      <c r="CS10" s="144"/>
      <c r="CT10" s="145"/>
      <c r="CU10" s="41"/>
      <c r="CV10" s="46">
        <f t="shared" si="0"/>
        <v>0</v>
      </c>
      <c r="CW10" s="44"/>
      <c r="CX10" s="44">
        <f t="shared" si="1"/>
        <v>0</v>
      </c>
      <c r="CY10" s="55"/>
      <c r="CZ10" s="44">
        <f t="shared" si="2"/>
        <v>0</v>
      </c>
      <c r="DA10" s="56"/>
      <c r="DB10" s="54">
        <f>+DB8+DB9</f>
        <v>0</v>
      </c>
      <c r="DC10" s="55"/>
      <c r="DD10" s="52">
        <f>+DD8+DD9</f>
        <v>0</v>
      </c>
      <c r="DE10" s="55"/>
      <c r="DF10" s="52">
        <f>+DF8+DF9</f>
        <v>0</v>
      </c>
      <c r="DG10" s="56"/>
      <c r="DH10" s="175"/>
      <c r="DI10" s="188" t="s">
        <v>17</v>
      </c>
      <c r="DJ10" s="54">
        <f>+DJ8</f>
        <v>0</v>
      </c>
      <c r="DK10" s="52">
        <f>+DK8</f>
        <v>0</v>
      </c>
      <c r="DL10" s="53">
        <f>+DL8</f>
        <v>0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/>
      <c r="E11" s="44"/>
      <c r="F11" s="44"/>
      <c r="G11" s="44"/>
      <c r="H11" s="44"/>
      <c r="I11" s="45"/>
      <c r="J11" s="46"/>
      <c r="K11" s="44"/>
      <c r="L11" s="44"/>
      <c r="M11" s="44"/>
      <c r="N11" s="44"/>
      <c r="O11" s="45"/>
      <c r="P11" s="137"/>
      <c r="Q11" s="138"/>
      <c r="R11" s="139"/>
      <c r="S11" s="39"/>
      <c r="T11" s="43"/>
      <c r="U11" s="44"/>
      <c r="V11" s="44"/>
      <c r="W11" s="44"/>
      <c r="X11" s="44"/>
      <c r="Y11" s="45"/>
      <c r="Z11" s="46"/>
      <c r="AA11" s="44"/>
      <c r="AB11" s="44"/>
      <c r="AC11" s="44"/>
      <c r="AD11" s="44"/>
      <c r="AE11" s="45"/>
      <c r="AF11" s="137"/>
      <c r="AG11" s="138"/>
      <c r="AH11" s="139"/>
      <c r="AI11" s="41"/>
      <c r="AJ11" s="43"/>
      <c r="AK11" s="44"/>
      <c r="AL11" s="44"/>
      <c r="AM11" s="44"/>
      <c r="AN11" s="44"/>
      <c r="AO11" s="45"/>
      <c r="AP11" s="46"/>
      <c r="AQ11" s="44"/>
      <c r="AR11" s="44"/>
      <c r="AS11" s="44"/>
      <c r="AT11" s="44"/>
      <c r="AU11" s="45"/>
      <c r="AV11" s="137"/>
      <c r="AW11" s="138"/>
      <c r="AX11" s="139"/>
      <c r="AY11" s="41"/>
      <c r="AZ11" s="43"/>
      <c r="BA11" s="44"/>
      <c r="BB11" s="44"/>
      <c r="BC11" s="44"/>
      <c r="BD11" s="44"/>
      <c r="BE11" s="45"/>
      <c r="BF11" s="46"/>
      <c r="BG11" s="44"/>
      <c r="BH11" s="44"/>
      <c r="BI11" s="44"/>
      <c r="BJ11" s="44"/>
      <c r="BK11" s="45"/>
      <c r="BL11" s="137"/>
      <c r="BM11" s="138"/>
      <c r="BN11" s="139"/>
      <c r="BO11" s="41"/>
      <c r="BP11" s="43"/>
      <c r="BQ11" s="44"/>
      <c r="BR11" s="44"/>
      <c r="BS11" s="44"/>
      <c r="BT11" s="44"/>
      <c r="BU11" s="45"/>
      <c r="BV11" s="46"/>
      <c r="BW11" s="44"/>
      <c r="BX11" s="44"/>
      <c r="BY11" s="44"/>
      <c r="BZ11" s="44"/>
      <c r="CA11" s="45"/>
      <c r="CB11" s="137"/>
      <c r="CC11" s="138"/>
      <c r="CD11" s="139"/>
      <c r="CE11" s="41"/>
      <c r="CF11" s="43"/>
      <c r="CG11" s="44"/>
      <c r="CH11" s="44"/>
      <c r="CI11" s="44"/>
      <c r="CJ11" s="44"/>
      <c r="CK11" s="45"/>
      <c r="CL11" s="46"/>
      <c r="CM11" s="44"/>
      <c r="CN11" s="44"/>
      <c r="CO11" s="44"/>
      <c r="CP11" s="44"/>
      <c r="CQ11" s="45"/>
      <c r="CR11" s="137"/>
      <c r="CS11" s="138"/>
      <c r="CT11" s="139"/>
      <c r="CU11" s="41"/>
      <c r="CV11" s="46">
        <f t="shared" si="0"/>
        <v>0</v>
      </c>
      <c r="CW11" s="44"/>
      <c r="CX11" s="44">
        <f t="shared" si="1"/>
        <v>0</v>
      </c>
      <c r="CY11" s="47"/>
      <c r="CZ11" s="44">
        <f t="shared" si="2"/>
        <v>0</v>
      </c>
      <c r="DA11" s="48"/>
      <c r="DB11" s="46">
        <f t="shared" ref="DB11:DB15" si="3">+J11+Z11+AP11+BF11+BV11+CL11</f>
        <v>0</v>
      </c>
      <c r="DC11" s="47"/>
      <c r="DD11" s="44">
        <f t="shared" ref="DD11:DD15" si="4">+L11+AB11+AR11+BH11+BX11+CN11</f>
        <v>0</v>
      </c>
      <c r="DE11" s="47"/>
      <c r="DF11" s="44">
        <f t="shared" ref="DF11:DF15" si="5">+DB11+DD11</f>
        <v>0</v>
      </c>
      <c r="DG11" s="48"/>
      <c r="DH11" s="174"/>
      <c r="DI11" s="187" t="s">
        <v>1</v>
      </c>
      <c r="DJ11" s="46">
        <f t="shared" ref="DJ11:DJ15" si="6">+CZ11</f>
        <v>0</v>
      </c>
      <c r="DK11" s="44">
        <f t="shared" ref="DK11:DK15" si="7">+DF11</f>
        <v>0</v>
      </c>
      <c r="DL11" s="45">
        <f t="shared" ref="DL11:DL15" si="8">+DJ11+DK11</f>
        <v>0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/>
      <c r="I12" s="45"/>
      <c r="J12" s="46"/>
      <c r="K12" s="44"/>
      <c r="L12" s="44"/>
      <c r="M12" s="44"/>
      <c r="N12" s="44"/>
      <c r="O12" s="45"/>
      <c r="P12" s="137"/>
      <c r="Q12" s="138"/>
      <c r="R12" s="139"/>
      <c r="S12" s="39"/>
      <c r="T12" s="43"/>
      <c r="U12" s="44"/>
      <c r="V12" s="44"/>
      <c r="W12" s="44"/>
      <c r="X12" s="44"/>
      <c r="Y12" s="45"/>
      <c r="Z12" s="46"/>
      <c r="AA12" s="44"/>
      <c r="AB12" s="44"/>
      <c r="AC12" s="44"/>
      <c r="AD12" s="44"/>
      <c r="AE12" s="45"/>
      <c r="AF12" s="137"/>
      <c r="AG12" s="138"/>
      <c r="AH12" s="139"/>
      <c r="AI12" s="41"/>
      <c r="AJ12" s="43"/>
      <c r="AK12" s="44"/>
      <c r="AL12" s="44"/>
      <c r="AM12" s="44"/>
      <c r="AN12" s="44"/>
      <c r="AO12" s="45"/>
      <c r="AP12" s="46"/>
      <c r="AQ12" s="44"/>
      <c r="AR12" s="44"/>
      <c r="AS12" s="44"/>
      <c r="AT12" s="44"/>
      <c r="AU12" s="45"/>
      <c r="AV12" s="137"/>
      <c r="AW12" s="138"/>
      <c r="AX12" s="139"/>
      <c r="AY12" s="41"/>
      <c r="AZ12" s="43"/>
      <c r="BA12" s="44"/>
      <c r="BB12" s="44"/>
      <c r="BC12" s="44"/>
      <c r="BD12" s="44"/>
      <c r="BE12" s="45"/>
      <c r="BF12" s="46"/>
      <c r="BG12" s="44"/>
      <c r="BH12" s="44"/>
      <c r="BI12" s="44"/>
      <c r="BJ12" s="44"/>
      <c r="BK12" s="45"/>
      <c r="BL12" s="137"/>
      <c r="BM12" s="138"/>
      <c r="BN12" s="139"/>
      <c r="BO12" s="41"/>
      <c r="BP12" s="43"/>
      <c r="BQ12" s="44"/>
      <c r="BR12" s="44"/>
      <c r="BS12" s="44"/>
      <c r="BT12" s="44"/>
      <c r="BU12" s="45"/>
      <c r="BV12" s="46"/>
      <c r="BW12" s="44"/>
      <c r="BX12" s="44"/>
      <c r="BY12" s="44"/>
      <c r="BZ12" s="44"/>
      <c r="CA12" s="45"/>
      <c r="CB12" s="137"/>
      <c r="CC12" s="138"/>
      <c r="CD12" s="139"/>
      <c r="CE12" s="41"/>
      <c r="CF12" s="43"/>
      <c r="CG12" s="44"/>
      <c r="CH12" s="44"/>
      <c r="CI12" s="44"/>
      <c r="CJ12" s="44"/>
      <c r="CK12" s="45"/>
      <c r="CL12" s="46"/>
      <c r="CM12" s="44"/>
      <c r="CN12" s="44"/>
      <c r="CO12" s="44"/>
      <c r="CP12" s="44"/>
      <c r="CQ12" s="45"/>
      <c r="CR12" s="137"/>
      <c r="CS12" s="138"/>
      <c r="CT12" s="139"/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3"/>
        <v>0</v>
      </c>
      <c r="DC12" s="47"/>
      <c r="DD12" s="44">
        <f t="shared" si="4"/>
        <v>0</v>
      </c>
      <c r="DE12" s="47"/>
      <c r="DF12" s="44">
        <f t="shared" si="5"/>
        <v>0</v>
      </c>
      <c r="DG12" s="48"/>
      <c r="DH12" s="174"/>
      <c r="DI12" s="187" t="s">
        <v>2</v>
      </c>
      <c r="DJ12" s="46">
        <f t="shared" si="6"/>
        <v>0</v>
      </c>
      <c r="DK12" s="44">
        <f t="shared" si="7"/>
        <v>0</v>
      </c>
      <c r="DL12" s="45">
        <f t="shared" si="8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/>
      <c r="I13" s="45"/>
      <c r="J13" s="46"/>
      <c r="K13" s="44"/>
      <c r="L13" s="44"/>
      <c r="M13" s="44"/>
      <c r="N13" s="44"/>
      <c r="O13" s="45"/>
      <c r="P13" s="137"/>
      <c r="Q13" s="138"/>
      <c r="R13" s="139"/>
      <c r="S13" s="39"/>
      <c r="T13" s="43"/>
      <c r="U13" s="44"/>
      <c r="V13" s="44"/>
      <c r="W13" s="44"/>
      <c r="X13" s="44"/>
      <c r="Y13" s="45"/>
      <c r="Z13" s="46"/>
      <c r="AA13" s="44"/>
      <c r="AB13" s="44"/>
      <c r="AC13" s="44"/>
      <c r="AD13" s="44"/>
      <c r="AE13" s="45"/>
      <c r="AF13" s="137"/>
      <c r="AG13" s="138"/>
      <c r="AH13" s="139"/>
      <c r="AI13" s="41"/>
      <c r="AJ13" s="43"/>
      <c r="AK13" s="44"/>
      <c r="AL13" s="44"/>
      <c r="AM13" s="44"/>
      <c r="AN13" s="44"/>
      <c r="AO13" s="45"/>
      <c r="AP13" s="46"/>
      <c r="AQ13" s="44"/>
      <c r="AR13" s="44"/>
      <c r="AS13" s="44"/>
      <c r="AT13" s="44"/>
      <c r="AU13" s="45"/>
      <c r="AV13" s="137"/>
      <c r="AW13" s="138"/>
      <c r="AX13" s="139"/>
      <c r="AY13" s="41"/>
      <c r="AZ13" s="43"/>
      <c r="BA13" s="44"/>
      <c r="BB13" s="44"/>
      <c r="BC13" s="44"/>
      <c r="BD13" s="44"/>
      <c r="BE13" s="45"/>
      <c r="BF13" s="46"/>
      <c r="BG13" s="44"/>
      <c r="BH13" s="44"/>
      <c r="BI13" s="44"/>
      <c r="BJ13" s="44"/>
      <c r="BK13" s="45"/>
      <c r="BL13" s="137"/>
      <c r="BM13" s="138"/>
      <c r="BN13" s="139"/>
      <c r="BO13" s="41"/>
      <c r="BP13" s="43"/>
      <c r="BQ13" s="44"/>
      <c r="BR13" s="44"/>
      <c r="BS13" s="44"/>
      <c r="BT13" s="44"/>
      <c r="BU13" s="45"/>
      <c r="BV13" s="46"/>
      <c r="BW13" s="44"/>
      <c r="BX13" s="44"/>
      <c r="BY13" s="44"/>
      <c r="BZ13" s="44"/>
      <c r="CA13" s="45"/>
      <c r="CB13" s="137"/>
      <c r="CC13" s="138"/>
      <c r="CD13" s="139"/>
      <c r="CE13" s="41"/>
      <c r="CF13" s="43"/>
      <c r="CG13" s="44"/>
      <c r="CH13" s="44"/>
      <c r="CI13" s="44"/>
      <c r="CJ13" s="44"/>
      <c r="CK13" s="45"/>
      <c r="CL13" s="46"/>
      <c r="CM13" s="44"/>
      <c r="CN13" s="44"/>
      <c r="CO13" s="44"/>
      <c r="CP13" s="44"/>
      <c r="CQ13" s="45"/>
      <c r="CR13" s="137"/>
      <c r="CS13" s="138"/>
      <c r="CT13" s="139"/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3"/>
        <v>0</v>
      </c>
      <c r="DC13" s="47"/>
      <c r="DD13" s="44">
        <f t="shared" si="4"/>
        <v>0</v>
      </c>
      <c r="DE13" s="47"/>
      <c r="DF13" s="44">
        <f t="shared" si="5"/>
        <v>0</v>
      </c>
      <c r="DG13" s="48"/>
      <c r="DH13" s="174"/>
      <c r="DI13" s="187" t="s">
        <v>3</v>
      </c>
      <c r="DJ13" s="46">
        <f t="shared" si="6"/>
        <v>0</v>
      </c>
      <c r="DK13" s="44">
        <f t="shared" si="7"/>
        <v>0</v>
      </c>
      <c r="DL13" s="45">
        <f t="shared" si="8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/>
      <c r="I14" s="45"/>
      <c r="J14" s="46"/>
      <c r="K14" s="44"/>
      <c r="L14" s="44"/>
      <c r="M14" s="44"/>
      <c r="N14" s="44"/>
      <c r="O14" s="45"/>
      <c r="P14" s="137"/>
      <c r="Q14" s="138"/>
      <c r="R14" s="139"/>
      <c r="S14" s="39"/>
      <c r="T14" s="43"/>
      <c r="U14" s="44"/>
      <c r="V14" s="44"/>
      <c r="W14" s="44"/>
      <c r="X14" s="44"/>
      <c r="Y14" s="45"/>
      <c r="Z14" s="46"/>
      <c r="AA14" s="44"/>
      <c r="AB14" s="44"/>
      <c r="AC14" s="44"/>
      <c r="AD14" s="44"/>
      <c r="AE14" s="45"/>
      <c r="AF14" s="137"/>
      <c r="AG14" s="138"/>
      <c r="AH14" s="139"/>
      <c r="AI14" s="41"/>
      <c r="AJ14" s="43"/>
      <c r="AK14" s="44"/>
      <c r="AL14" s="44"/>
      <c r="AM14" s="44"/>
      <c r="AN14" s="44"/>
      <c r="AO14" s="45"/>
      <c r="AP14" s="46"/>
      <c r="AQ14" s="44"/>
      <c r="AR14" s="44"/>
      <c r="AS14" s="44"/>
      <c r="AT14" s="44"/>
      <c r="AU14" s="45"/>
      <c r="AV14" s="137"/>
      <c r="AW14" s="138"/>
      <c r="AX14" s="139"/>
      <c r="AY14" s="41"/>
      <c r="AZ14" s="43"/>
      <c r="BA14" s="44"/>
      <c r="BB14" s="44"/>
      <c r="BC14" s="44"/>
      <c r="BD14" s="44"/>
      <c r="BE14" s="45"/>
      <c r="BF14" s="46"/>
      <c r="BG14" s="44"/>
      <c r="BH14" s="44"/>
      <c r="BI14" s="44"/>
      <c r="BJ14" s="44"/>
      <c r="BK14" s="45"/>
      <c r="BL14" s="137"/>
      <c r="BM14" s="138"/>
      <c r="BN14" s="139"/>
      <c r="BO14" s="41"/>
      <c r="BP14" s="43"/>
      <c r="BQ14" s="44"/>
      <c r="BR14" s="44"/>
      <c r="BS14" s="44"/>
      <c r="BT14" s="44"/>
      <c r="BU14" s="45"/>
      <c r="BV14" s="46"/>
      <c r="BW14" s="44"/>
      <c r="BX14" s="44"/>
      <c r="BY14" s="44"/>
      <c r="BZ14" s="44"/>
      <c r="CA14" s="45"/>
      <c r="CB14" s="137"/>
      <c r="CC14" s="138"/>
      <c r="CD14" s="139"/>
      <c r="CE14" s="41"/>
      <c r="CF14" s="43"/>
      <c r="CG14" s="44"/>
      <c r="CH14" s="44"/>
      <c r="CI14" s="44"/>
      <c r="CJ14" s="44"/>
      <c r="CK14" s="45"/>
      <c r="CL14" s="46"/>
      <c r="CM14" s="44"/>
      <c r="CN14" s="44"/>
      <c r="CO14" s="44"/>
      <c r="CP14" s="44"/>
      <c r="CQ14" s="45"/>
      <c r="CR14" s="137"/>
      <c r="CS14" s="138"/>
      <c r="CT14" s="139"/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"/>
        <v>0</v>
      </c>
      <c r="DA14" s="48"/>
      <c r="DB14" s="46">
        <f t="shared" si="3"/>
        <v>0</v>
      </c>
      <c r="DC14" s="47"/>
      <c r="DD14" s="44">
        <f t="shared" si="4"/>
        <v>0</v>
      </c>
      <c r="DE14" s="47"/>
      <c r="DF14" s="44">
        <f t="shared" si="5"/>
        <v>0</v>
      </c>
      <c r="DG14" s="48"/>
      <c r="DH14" s="174"/>
      <c r="DI14" s="187" t="s">
        <v>4</v>
      </c>
      <c r="DJ14" s="46">
        <f t="shared" si="6"/>
        <v>0</v>
      </c>
      <c r="DK14" s="44">
        <f t="shared" si="7"/>
        <v>0</v>
      </c>
      <c r="DL14" s="45">
        <f t="shared" si="8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/>
      <c r="I15" s="45"/>
      <c r="J15" s="46"/>
      <c r="K15" s="44"/>
      <c r="L15" s="44"/>
      <c r="M15" s="44"/>
      <c r="N15" s="44"/>
      <c r="O15" s="45"/>
      <c r="P15" s="137"/>
      <c r="Q15" s="138"/>
      <c r="R15" s="139"/>
      <c r="S15" s="39"/>
      <c r="T15" s="43"/>
      <c r="U15" s="44"/>
      <c r="V15" s="44"/>
      <c r="W15" s="44"/>
      <c r="X15" s="44"/>
      <c r="Y15" s="45"/>
      <c r="Z15" s="46"/>
      <c r="AA15" s="44"/>
      <c r="AB15" s="44"/>
      <c r="AC15" s="44"/>
      <c r="AD15" s="44"/>
      <c r="AE15" s="45"/>
      <c r="AF15" s="137"/>
      <c r="AG15" s="138"/>
      <c r="AH15" s="139"/>
      <c r="AI15" s="41"/>
      <c r="AJ15" s="43"/>
      <c r="AK15" s="44"/>
      <c r="AL15" s="44"/>
      <c r="AM15" s="44"/>
      <c r="AN15" s="44"/>
      <c r="AO15" s="45"/>
      <c r="AP15" s="46"/>
      <c r="AQ15" s="44"/>
      <c r="AR15" s="44"/>
      <c r="AS15" s="44"/>
      <c r="AT15" s="44"/>
      <c r="AU15" s="45"/>
      <c r="AV15" s="137"/>
      <c r="AW15" s="138"/>
      <c r="AX15" s="139"/>
      <c r="AY15" s="41"/>
      <c r="AZ15" s="43"/>
      <c r="BA15" s="44"/>
      <c r="BB15" s="44"/>
      <c r="BC15" s="44"/>
      <c r="BD15" s="44"/>
      <c r="BE15" s="45"/>
      <c r="BF15" s="46"/>
      <c r="BG15" s="44"/>
      <c r="BH15" s="44"/>
      <c r="BI15" s="44"/>
      <c r="BJ15" s="44"/>
      <c r="BK15" s="45"/>
      <c r="BL15" s="137"/>
      <c r="BM15" s="138"/>
      <c r="BN15" s="139"/>
      <c r="BO15" s="41"/>
      <c r="BP15" s="43"/>
      <c r="BQ15" s="44"/>
      <c r="BR15" s="44"/>
      <c r="BS15" s="44"/>
      <c r="BT15" s="44"/>
      <c r="BU15" s="45"/>
      <c r="BV15" s="46"/>
      <c r="BW15" s="44"/>
      <c r="BX15" s="44"/>
      <c r="BY15" s="44"/>
      <c r="BZ15" s="44"/>
      <c r="CA15" s="45"/>
      <c r="CB15" s="137"/>
      <c r="CC15" s="138"/>
      <c r="CD15" s="139"/>
      <c r="CE15" s="41"/>
      <c r="CF15" s="43"/>
      <c r="CG15" s="44"/>
      <c r="CH15" s="44"/>
      <c r="CI15" s="44"/>
      <c r="CJ15" s="44"/>
      <c r="CK15" s="45"/>
      <c r="CL15" s="46"/>
      <c r="CM15" s="44"/>
      <c r="CN15" s="44"/>
      <c r="CO15" s="44"/>
      <c r="CP15" s="44"/>
      <c r="CQ15" s="45"/>
      <c r="CR15" s="137"/>
      <c r="CS15" s="138"/>
      <c r="CT15" s="139"/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"/>
        <v>0</v>
      </c>
      <c r="DA15" s="48"/>
      <c r="DB15" s="46">
        <f t="shared" si="3"/>
        <v>0</v>
      </c>
      <c r="DC15" s="47"/>
      <c r="DD15" s="44">
        <f t="shared" si="4"/>
        <v>0</v>
      </c>
      <c r="DE15" s="47"/>
      <c r="DF15" s="44">
        <f t="shared" si="5"/>
        <v>0</v>
      </c>
      <c r="DG15" s="48"/>
      <c r="DH15" s="174"/>
      <c r="DI15" s="187" t="s">
        <v>5</v>
      </c>
      <c r="DJ15" s="46">
        <f t="shared" si="6"/>
        <v>0</v>
      </c>
      <c r="DK15" s="44">
        <f t="shared" si="7"/>
        <v>0</v>
      </c>
      <c r="DL15" s="45">
        <f t="shared" si="8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/>
      <c r="E16" s="55"/>
      <c r="F16" s="52"/>
      <c r="G16" s="55"/>
      <c r="H16" s="52"/>
      <c r="I16" s="56"/>
      <c r="J16" s="54"/>
      <c r="K16" s="55"/>
      <c r="L16" s="52"/>
      <c r="M16" s="55"/>
      <c r="N16" s="52"/>
      <c r="O16" s="56"/>
      <c r="P16" s="143"/>
      <c r="Q16" s="144"/>
      <c r="R16" s="145"/>
      <c r="S16" s="39"/>
      <c r="T16" s="51"/>
      <c r="U16" s="55"/>
      <c r="V16" s="52"/>
      <c r="W16" s="55"/>
      <c r="X16" s="52"/>
      <c r="Y16" s="56"/>
      <c r="Z16" s="54"/>
      <c r="AA16" s="55"/>
      <c r="AB16" s="52"/>
      <c r="AC16" s="55"/>
      <c r="AD16" s="52"/>
      <c r="AE16" s="56"/>
      <c r="AF16" s="143"/>
      <c r="AG16" s="144"/>
      <c r="AH16" s="145"/>
      <c r="AI16" s="41"/>
      <c r="AJ16" s="51"/>
      <c r="AK16" s="55"/>
      <c r="AL16" s="52"/>
      <c r="AM16" s="55"/>
      <c r="AN16" s="52"/>
      <c r="AO16" s="56"/>
      <c r="AP16" s="54"/>
      <c r="AQ16" s="55"/>
      <c r="AR16" s="52"/>
      <c r="AS16" s="55"/>
      <c r="AT16" s="52"/>
      <c r="AU16" s="56"/>
      <c r="AV16" s="143"/>
      <c r="AW16" s="144"/>
      <c r="AX16" s="145"/>
      <c r="AY16" s="41"/>
      <c r="AZ16" s="51"/>
      <c r="BA16" s="55"/>
      <c r="BB16" s="52"/>
      <c r="BC16" s="55"/>
      <c r="BD16" s="52"/>
      <c r="BE16" s="56"/>
      <c r="BF16" s="54"/>
      <c r="BG16" s="55"/>
      <c r="BH16" s="52"/>
      <c r="BI16" s="55"/>
      <c r="BJ16" s="52"/>
      <c r="BK16" s="56"/>
      <c r="BL16" s="143"/>
      <c r="BM16" s="144"/>
      <c r="BN16" s="145"/>
      <c r="BO16" s="41"/>
      <c r="BP16" s="51"/>
      <c r="BQ16" s="55"/>
      <c r="BR16" s="52"/>
      <c r="BS16" s="55"/>
      <c r="BT16" s="52"/>
      <c r="BU16" s="56"/>
      <c r="BV16" s="54"/>
      <c r="BW16" s="55"/>
      <c r="BX16" s="54"/>
      <c r="BY16" s="55"/>
      <c r="BZ16" s="54"/>
      <c r="CA16" s="56"/>
      <c r="CB16" s="143"/>
      <c r="CC16" s="144"/>
      <c r="CD16" s="145"/>
      <c r="CE16" s="41"/>
      <c r="CF16" s="51"/>
      <c r="CG16" s="55"/>
      <c r="CH16" s="52"/>
      <c r="CI16" s="55"/>
      <c r="CJ16" s="52"/>
      <c r="CK16" s="56"/>
      <c r="CL16" s="54"/>
      <c r="CM16" s="55"/>
      <c r="CN16" s="52"/>
      <c r="CO16" s="55"/>
      <c r="CP16" s="52"/>
      <c r="CQ16" s="56"/>
      <c r="CR16" s="143"/>
      <c r="CS16" s="144"/>
      <c r="CT16" s="145"/>
      <c r="CU16" s="41"/>
      <c r="CV16" s="54">
        <f>SUM(CV10:CV15)</f>
        <v>0</v>
      </c>
      <c r="CW16" s="55" t="e">
        <f>+CV16/$CV$111</f>
        <v>#DIV/0!</v>
      </c>
      <c r="CX16" s="52">
        <f>SUM(CX10:CX15)</f>
        <v>0</v>
      </c>
      <c r="CY16" s="55" t="e">
        <f>+CX16/$CX$111</f>
        <v>#DIV/0!</v>
      </c>
      <c r="CZ16" s="52">
        <f t="shared" si="2"/>
        <v>0</v>
      </c>
      <c r="DA16" s="56" t="e">
        <f>+CZ16/$CZ$111</f>
        <v>#DIV/0!</v>
      </c>
      <c r="DB16" s="54">
        <f>SUM(DB10:DB15)</f>
        <v>0</v>
      </c>
      <c r="DC16" s="55" t="e">
        <f>+DB16/$DB$111</f>
        <v>#DIV/0!</v>
      </c>
      <c r="DD16" s="52">
        <f>SUM(DD10:DD15)</f>
        <v>0</v>
      </c>
      <c r="DE16" s="55" t="e">
        <f>+DD16/$DD$111</f>
        <v>#DIV/0!</v>
      </c>
      <c r="DF16" s="52">
        <f>SUM(DF10:DF15)</f>
        <v>0</v>
      </c>
      <c r="DG16" s="56" t="e">
        <f>+DF16/$DF$111</f>
        <v>#DIV/0!</v>
      </c>
      <c r="DH16" s="175"/>
      <c r="DI16" s="187" t="s">
        <v>92</v>
      </c>
      <c r="DJ16" s="54">
        <f>SUM(DJ10:DJ15)</f>
        <v>0</v>
      </c>
      <c r="DK16" s="52">
        <f>SUM(DK10:DK15)</f>
        <v>0</v>
      </c>
      <c r="DL16" s="53">
        <f>SUM(DL10:DL15)</f>
        <v>0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/>
      <c r="E20" s="47"/>
      <c r="F20" s="44"/>
      <c r="G20" s="47"/>
      <c r="H20" s="44"/>
      <c r="I20" s="48"/>
      <c r="J20" s="46"/>
      <c r="K20" s="47"/>
      <c r="L20" s="44"/>
      <c r="M20" s="47"/>
      <c r="N20" s="44"/>
      <c r="O20" s="48"/>
      <c r="P20" s="137"/>
      <c r="Q20" s="138"/>
      <c r="R20" s="139"/>
      <c r="S20" s="39"/>
      <c r="T20" s="43"/>
      <c r="U20" s="47"/>
      <c r="V20" s="44"/>
      <c r="W20" s="47"/>
      <c r="X20" s="44"/>
      <c r="Y20" s="48"/>
      <c r="Z20" s="46"/>
      <c r="AA20" s="47"/>
      <c r="AB20" s="44"/>
      <c r="AC20" s="47"/>
      <c r="AD20" s="44"/>
      <c r="AE20" s="48"/>
      <c r="AF20" s="137"/>
      <c r="AG20" s="138"/>
      <c r="AH20" s="139"/>
      <c r="AI20" s="41"/>
      <c r="AJ20" s="43"/>
      <c r="AK20" s="47"/>
      <c r="AL20" s="44"/>
      <c r="AM20" s="47"/>
      <c r="AN20" s="44"/>
      <c r="AO20" s="48"/>
      <c r="AP20" s="46"/>
      <c r="AQ20" s="47"/>
      <c r="AR20" s="44"/>
      <c r="AS20" s="47"/>
      <c r="AT20" s="44"/>
      <c r="AU20" s="48"/>
      <c r="AV20" s="137"/>
      <c r="AW20" s="138"/>
      <c r="AX20" s="139"/>
      <c r="AY20" s="41"/>
      <c r="AZ20" s="43"/>
      <c r="BA20" s="47"/>
      <c r="BB20" s="44"/>
      <c r="BC20" s="47"/>
      <c r="BD20" s="44"/>
      <c r="BE20" s="48"/>
      <c r="BF20" s="46"/>
      <c r="BG20" s="47"/>
      <c r="BH20" s="44"/>
      <c r="BI20" s="47"/>
      <c r="BJ20" s="44"/>
      <c r="BK20" s="48"/>
      <c r="BL20" s="137"/>
      <c r="BM20" s="138"/>
      <c r="BN20" s="139"/>
      <c r="BO20" s="41"/>
      <c r="BP20" s="43"/>
      <c r="BQ20" s="47"/>
      <c r="BR20" s="44"/>
      <c r="BS20" s="47"/>
      <c r="BT20" s="44"/>
      <c r="BU20" s="48"/>
      <c r="BV20" s="46"/>
      <c r="BW20" s="47"/>
      <c r="BX20" s="44"/>
      <c r="BY20" s="47"/>
      <c r="BZ20" s="44"/>
      <c r="CA20" s="48"/>
      <c r="CB20" s="137"/>
      <c r="CC20" s="138"/>
      <c r="CD20" s="139"/>
      <c r="CE20" s="41"/>
      <c r="CF20" s="43"/>
      <c r="CG20" s="47"/>
      <c r="CH20" s="44"/>
      <c r="CI20" s="47"/>
      <c r="CJ20" s="44"/>
      <c r="CK20" s="48"/>
      <c r="CL20" s="46"/>
      <c r="CM20" s="47"/>
      <c r="CN20" s="44"/>
      <c r="CO20" s="47"/>
      <c r="CP20" s="44"/>
      <c r="CQ20" s="48"/>
      <c r="CR20" s="137"/>
      <c r="CS20" s="138"/>
      <c r="CT20" s="139"/>
      <c r="CU20" s="41"/>
      <c r="CV20" s="46">
        <f t="shared" ref="CV20:CV60" si="9">+D20+T20+AJ20+AZ20+BP20+CF20</f>
        <v>0</v>
      </c>
      <c r="CW20" s="47" t="e">
        <f t="shared" ref="CW20:CW63" si="10">+CV20/$CV$111</f>
        <v>#DIV/0!</v>
      </c>
      <c r="CX20" s="47">
        <f t="shared" ref="CX20:CX60" si="11">+F20+V20+AL20+BB20+BR20+CH20</f>
        <v>0</v>
      </c>
      <c r="CY20" s="47" t="e">
        <f t="shared" ref="CY20:CY63" si="12">+CX20/$CX$111</f>
        <v>#DIV/0!</v>
      </c>
      <c r="CZ20" s="44">
        <f t="shared" ref="CZ20:CZ63" si="13">+CV20+CX20</f>
        <v>0</v>
      </c>
      <c r="DA20" s="48" t="e">
        <f t="shared" ref="DA20:DA63" si="14">+CZ20/$CZ$111</f>
        <v>#DIV/0!</v>
      </c>
      <c r="DB20" s="46">
        <f t="shared" ref="DB20:DB60" si="15">+J20+Z20+AP20+BF20+BV20+CL20</f>
        <v>0</v>
      </c>
      <c r="DC20" s="47" t="e">
        <f t="shared" ref="DC20:DC63" si="16">+DB20/$DB$111</f>
        <v>#DIV/0!</v>
      </c>
      <c r="DD20" s="44">
        <f t="shared" ref="DD20:DD60" si="17">+L20+AB20+AR20+BH20+BX20+CN20</f>
        <v>0</v>
      </c>
      <c r="DE20" s="47" t="e">
        <f t="shared" ref="DE20:DE63" si="18">+DD20/$DD$111</f>
        <v>#DIV/0!</v>
      </c>
      <c r="DF20" s="44">
        <f t="shared" ref="DF20:DF60" si="19">+DB20+DD20</f>
        <v>0</v>
      </c>
      <c r="DG20" s="48" t="e">
        <f t="shared" ref="DG20:DG63" si="20">+DF20/$DF$111</f>
        <v>#DIV/0!</v>
      </c>
      <c r="DH20" s="174"/>
      <c r="DI20" s="187" t="s">
        <v>19</v>
      </c>
      <c r="DJ20" s="46">
        <f t="shared" ref="DJ20:DJ60" si="21">+CZ20</f>
        <v>0</v>
      </c>
      <c r="DK20" s="44">
        <f t="shared" ref="DK20:DK60" si="22">+DF20</f>
        <v>0</v>
      </c>
      <c r="DL20" s="45">
        <f t="shared" ref="DL20:DL62" si="23">+DJ20+DK20</f>
        <v>0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/>
      <c r="E21" s="47"/>
      <c r="F21" s="44"/>
      <c r="G21" s="47"/>
      <c r="H21" s="44"/>
      <c r="I21" s="48"/>
      <c r="J21" s="46"/>
      <c r="K21" s="47"/>
      <c r="L21" s="44"/>
      <c r="M21" s="47"/>
      <c r="N21" s="44"/>
      <c r="O21" s="48"/>
      <c r="P21" s="137"/>
      <c r="Q21" s="138"/>
      <c r="R21" s="139"/>
      <c r="S21" s="39"/>
      <c r="T21" s="43"/>
      <c r="U21" s="47"/>
      <c r="V21" s="44"/>
      <c r="W21" s="47"/>
      <c r="X21" s="44"/>
      <c r="Y21" s="48"/>
      <c r="Z21" s="46"/>
      <c r="AA21" s="47"/>
      <c r="AB21" s="44"/>
      <c r="AC21" s="47"/>
      <c r="AD21" s="44"/>
      <c r="AE21" s="48"/>
      <c r="AF21" s="137"/>
      <c r="AG21" s="138"/>
      <c r="AH21" s="139"/>
      <c r="AI21" s="41"/>
      <c r="AJ21" s="43"/>
      <c r="AK21" s="47"/>
      <c r="AL21" s="44"/>
      <c r="AM21" s="47"/>
      <c r="AN21" s="44"/>
      <c r="AO21" s="48"/>
      <c r="AP21" s="46"/>
      <c r="AQ21" s="47"/>
      <c r="AR21" s="44"/>
      <c r="AS21" s="47"/>
      <c r="AT21" s="44"/>
      <c r="AU21" s="48"/>
      <c r="AV21" s="137"/>
      <c r="AW21" s="138"/>
      <c r="AX21" s="139"/>
      <c r="AY21" s="41"/>
      <c r="AZ21" s="43"/>
      <c r="BA21" s="47"/>
      <c r="BB21" s="44"/>
      <c r="BC21" s="47"/>
      <c r="BD21" s="44"/>
      <c r="BE21" s="48"/>
      <c r="BF21" s="46"/>
      <c r="BG21" s="47"/>
      <c r="BH21" s="44"/>
      <c r="BI21" s="47"/>
      <c r="BJ21" s="44"/>
      <c r="BK21" s="48"/>
      <c r="BL21" s="137"/>
      <c r="BM21" s="138"/>
      <c r="BN21" s="139"/>
      <c r="BO21" s="41"/>
      <c r="BP21" s="43"/>
      <c r="BQ21" s="47"/>
      <c r="BR21" s="44"/>
      <c r="BS21" s="47"/>
      <c r="BT21" s="44"/>
      <c r="BU21" s="48"/>
      <c r="BV21" s="46"/>
      <c r="BW21" s="47"/>
      <c r="BX21" s="44"/>
      <c r="BY21" s="47"/>
      <c r="BZ21" s="44"/>
      <c r="CA21" s="48"/>
      <c r="CB21" s="137"/>
      <c r="CC21" s="138"/>
      <c r="CD21" s="139"/>
      <c r="CE21" s="41"/>
      <c r="CF21" s="43"/>
      <c r="CG21" s="47"/>
      <c r="CH21" s="44"/>
      <c r="CI21" s="47"/>
      <c r="CJ21" s="44"/>
      <c r="CK21" s="48"/>
      <c r="CL21" s="46"/>
      <c r="CM21" s="47"/>
      <c r="CN21" s="44"/>
      <c r="CO21" s="47"/>
      <c r="CP21" s="44"/>
      <c r="CQ21" s="48"/>
      <c r="CR21" s="137"/>
      <c r="CS21" s="138"/>
      <c r="CT21" s="139"/>
      <c r="CU21" s="41"/>
      <c r="CV21" s="46">
        <f t="shared" si="9"/>
        <v>0</v>
      </c>
      <c r="CW21" s="47" t="e">
        <f t="shared" si="10"/>
        <v>#DIV/0!</v>
      </c>
      <c r="CX21" s="47">
        <f t="shared" si="11"/>
        <v>0</v>
      </c>
      <c r="CY21" s="47" t="e">
        <f t="shared" si="12"/>
        <v>#DIV/0!</v>
      </c>
      <c r="CZ21" s="44">
        <f t="shared" si="13"/>
        <v>0</v>
      </c>
      <c r="DA21" s="48" t="e">
        <f t="shared" si="14"/>
        <v>#DIV/0!</v>
      </c>
      <c r="DB21" s="46">
        <f t="shared" si="15"/>
        <v>0</v>
      </c>
      <c r="DC21" s="47" t="e">
        <f t="shared" si="16"/>
        <v>#DIV/0!</v>
      </c>
      <c r="DD21" s="44">
        <f t="shared" si="17"/>
        <v>0</v>
      </c>
      <c r="DE21" s="47" t="e">
        <f t="shared" si="18"/>
        <v>#DIV/0!</v>
      </c>
      <c r="DF21" s="44">
        <f t="shared" si="19"/>
        <v>0</v>
      </c>
      <c r="DG21" s="48" t="e">
        <f t="shared" si="20"/>
        <v>#DIV/0!</v>
      </c>
      <c r="DH21" s="174"/>
      <c r="DI21" s="187" t="s">
        <v>20</v>
      </c>
      <c r="DJ21" s="46">
        <f t="shared" si="21"/>
        <v>0</v>
      </c>
      <c r="DK21" s="44">
        <f t="shared" si="22"/>
        <v>0</v>
      </c>
      <c r="DL21" s="45">
        <f t="shared" si="23"/>
        <v>0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/>
      <c r="E22" s="47"/>
      <c r="F22" s="44"/>
      <c r="G22" s="47"/>
      <c r="H22" s="44"/>
      <c r="I22" s="48"/>
      <c r="J22" s="46"/>
      <c r="K22" s="47"/>
      <c r="L22" s="44"/>
      <c r="M22" s="47"/>
      <c r="N22" s="44"/>
      <c r="O22" s="48"/>
      <c r="P22" s="137"/>
      <c r="Q22" s="138"/>
      <c r="R22" s="139"/>
      <c r="S22" s="39"/>
      <c r="T22" s="43"/>
      <c r="U22" s="47"/>
      <c r="V22" s="44"/>
      <c r="W22" s="47"/>
      <c r="X22" s="44"/>
      <c r="Y22" s="48"/>
      <c r="Z22" s="46"/>
      <c r="AA22" s="47"/>
      <c r="AB22" s="44"/>
      <c r="AC22" s="47"/>
      <c r="AD22" s="44"/>
      <c r="AE22" s="48"/>
      <c r="AF22" s="137"/>
      <c r="AG22" s="138"/>
      <c r="AH22" s="139"/>
      <c r="AI22" s="41"/>
      <c r="AJ22" s="43"/>
      <c r="AK22" s="47"/>
      <c r="AL22" s="44"/>
      <c r="AM22" s="47"/>
      <c r="AN22" s="44"/>
      <c r="AO22" s="48"/>
      <c r="AP22" s="46"/>
      <c r="AQ22" s="47"/>
      <c r="AR22" s="44"/>
      <c r="AS22" s="47"/>
      <c r="AT22" s="44"/>
      <c r="AU22" s="48"/>
      <c r="AV22" s="137"/>
      <c r="AW22" s="138"/>
      <c r="AX22" s="139"/>
      <c r="AY22" s="41"/>
      <c r="AZ22" s="43"/>
      <c r="BA22" s="47"/>
      <c r="BB22" s="44"/>
      <c r="BC22" s="47"/>
      <c r="BD22" s="44"/>
      <c r="BE22" s="48"/>
      <c r="BF22" s="46"/>
      <c r="BG22" s="47"/>
      <c r="BH22" s="44"/>
      <c r="BI22" s="47"/>
      <c r="BJ22" s="44"/>
      <c r="BK22" s="48"/>
      <c r="BL22" s="137"/>
      <c r="BM22" s="138"/>
      <c r="BN22" s="139"/>
      <c r="BO22" s="41"/>
      <c r="BP22" s="43"/>
      <c r="BQ22" s="47"/>
      <c r="BR22" s="44"/>
      <c r="BS22" s="47"/>
      <c r="BT22" s="44"/>
      <c r="BU22" s="48"/>
      <c r="BV22" s="46"/>
      <c r="BW22" s="47"/>
      <c r="BX22" s="44"/>
      <c r="BY22" s="47"/>
      <c r="BZ22" s="44"/>
      <c r="CA22" s="48"/>
      <c r="CB22" s="137"/>
      <c r="CC22" s="138"/>
      <c r="CD22" s="139"/>
      <c r="CE22" s="41"/>
      <c r="CF22" s="43"/>
      <c r="CG22" s="47"/>
      <c r="CH22" s="44"/>
      <c r="CI22" s="47"/>
      <c r="CJ22" s="44"/>
      <c r="CK22" s="48"/>
      <c r="CL22" s="46"/>
      <c r="CM22" s="47"/>
      <c r="CN22" s="44"/>
      <c r="CO22" s="47"/>
      <c r="CP22" s="44"/>
      <c r="CQ22" s="48"/>
      <c r="CR22" s="137"/>
      <c r="CS22" s="138"/>
      <c r="CT22" s="139"/>
      <c r="CU22" s="41"/>
      <c r="CV22" s="46">
        <f t="shared" si="9"/>
        <v>0</v>
      </c>
      <c r="CW22" s="47" t="e">
        <f t="shared" si="10"/>
        <v>#DIV/0!</v>
      </c>
      <c r="CX22" s="47">
        <f t="shared" si="11"/>
        <v>0</v>
      </c>
      <c r="CY22" s="47" t="e">
        <f t="shared" si="12"/>
        <v>#DIV/0!</v>
      </c>
      <c r="CZ22" s="44">
        <f t="shared" si="13"/>
        <v>0</v>
      </c>
      <c r="DA22" s="48" t="e">
        <f t="shared" si="14"/>
        <v>#DIV/0!</v>
      </c>
      <c r="DB22" s="46">
        <f t="shared" si="15"/>
        <v>0</v>
      </c>
      <c r="DC22" s="47" t="e">
        <f t="shared" si="16"/>
        <v>#DIV/0!</v>
      </c>
      <c r="DD22" s="44">
        <f t="shared" si="17"/>
        <v>0</v>
      </c>
      <c r="DE22" s="47" t="e">
        <f t="shared" si="18"/>
        <v>#DIV/0!</v>
      </c>
      <c r="DF22" s="44">
        <f t="shared" si="19"/>
        <v>0</v>
      </c>
      <c r="DG22" s="48" t="e">
        <f t="shared" si="20"/>
        <v>#DIV/0!</v>
      </c>
      <c r="DH22" s="174"/>
      <c r="DI22" s="187" t="s">
        <v>21</v>
      </c>
      <c r="DJ22" s="46">
        <f t="shared" si="21"/>
        <v>0</v>
      </c>
      <c r="DK22" s="44">
        <f t="shared" si="22"/>
        <v>0</v>
      </c>
      <c r="DL22" s="45">
        <f t="shared" si="23"/>
        <v>0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/>
      <c r="E23" s="47"/>
      <c r="F23" s="44"/>
      <c r="G23" s="47"/>
      <c r="H23" s="44"/>
      <c r="I23" s="48"/>
      <c r="J23" s="46"/>
      <c r="K23" s="47"/>
      <c r="L23" s="44"/>
      <c r="M23" s="47"/>
      <c r="N23" s="44"/>
      <c r="O23" s="48"/>
      <c r="P23" s="137"/>
      <c r="Q23" s="138"/>
      <c r="R23" s="139"/>
      <c r="S23" s="39"/>
      <c r="T23" s="43"/>
      <c r="U23" s="47"/>
      <c r="V23" s="44"/>
      <c r="W23" s="47"/>
      <c r="X23" s="44"/>
      <c r="Y23" s="48"/>
      <c r="Z23" s="46"/>
      <c r="AA23" s="47"/>
      <c r="AB23" s="44"/>
      <c r="AC23" s="47"/>
      <c r="AD23" s="44"/>
      <c r="AE23" s="48"/>
      <c r="AF23" s="137"/>
      <c r="AG23" s="138"/>
      <c r="AH23" s="139"/>
      <c r="AI23" s="41"/>
      <c r="AJ23" s="43"/>
      <c r="AK23" s="47"/>
      <c r="AL23" s="44"/>
      <c r="AM23" s="47"/>
      <c r="AN23" s="44"/>
      <c r="AO23" s="48"/>
      <c r="AP23" s="46"/>
      <c r="AQ23" s="47"/>
      <c r="AR23" s="44"/>
      <c r="AS23" s="47"/>
      <c r="AT23" s="44"/>
      <c r="AU23" s="48"/>
      <c r="AV23" s="137"/>
      <c r="AW23" s="138"/>
      <c r="AX23" s="139"/>
      <c r="AY23" s="41"/>
      <c r="AZ23" s="43"/>
      <c r="BA23" s="47"/>
      <c r="BB23" s="44"/>
      <c r="BC23" s="47"/>
      <c r="BD23" s="44"/>
      <c r="BE23" s="48"/>
      <c r="BF23" s="46"/>
      <c r="BG23" s="47"/>
      <c r="BH23" s="44"/>
      <c r="BI23" s="47"/>
      <c r="BJ23" s="44"/>
      <c r="BK23" s="48"/>
      <c r="BL23" s="137"/>
      <c r="BM23" s="138"/>
      <c r="BN23" s="139"/>
      <c r="BO23" s="41"/>
      <c r="BP23" s="43"/>
      <c r="BQ23" s="47"/>
      <c r="BR23" s="44"/>
      <c r="BS23" s="47"/>
      <c r="BT23" s="44"/>
      <c r="BU23" s="48"/>
      <c r="BV23" s="46"/>
      <c r="BW23" s="47"/>
      <c r="BX23" s="44"/>
      <c r="BY23" s="47"/>
      <c r="BZ23" s="44"/>
      <c r="CA23" s="48"/>
      <c r="CB23" s="137"/>
      <c r="CC23" s="138"/>
      <c r="CD23" s="139"/>
      <c r="CE23" s="41"/>
      <c r="CF23" s="43"/>
      <c r="CG23" s="47"/>
      <c r="CH23" s="44"/>
      <c r="CI23" s="47"/>
      <c r="CJ23" s="44"/>
      <c r="CK23" s="48"/>
      <c r="CL23" s="46"/>
      <c r="CM23" s="47"/>
      <c r="CN23" s="44"/>
      <c r="CO23" s="47"/>
      <c r="CP23" s="44"/>
      <c r="CQ23" s="48"/>
      <c r="CR23" s="137"/>
      <c r="CS23" s="138"/>
      <c r="CT23" s="139"/>
      <c r="CU23" s="41"/>
      <c r="CV23" s="46">
        <f t="shared" si="9"/>
        <v>0</v>
      </c>
      <c r="CW23" s="47" t="e">
        <f t="shared" si="10"/>
        <v>#DIV/0!</v>
      </c>
      <c r="CX23" s="47">
        <f t="shared" si="11"/>
        <v>0</v>
      </c>
      <c r="CY23" s="47" t="e">
        <f t="shared" si="12"/>
        <v>#DIV/0!</v>
      </c>
      <c r="CZ23" s="44">
        <f t="shared" si="13"/>
        <v>0</v>
      </c>
      <c r="DA23" s="48" t="e">
        <f t="shared" si="14"/>
        <v>#DIV/0!</v>
      </c>
      <c r="DB23" s="46">
        <f t="shared" si="15"/>
        <v>0</v>
      </c>
      <c r="DC23" s="47" t="e">
        <f t="shared" si="16"/>
        <v>#DIV/0!</v>
      </c>
      <c r="DD23" s="44">
        <f t="shared" si="17"/>
        <v>0</v>
      </c>
      <c r="DE23" s="47" t="e">
        <f t="shared" si="18"/>
        <v>#DIV/0!</v>
      </c>
      <c r="DF23" s="44">
        <f t="shared" si="19"/>
        <v>0</v>
      </c>
      <c r="DG23" s="48" t="e">
        <f t="shared" si="20"/>
        <v>#DIV/0!</v>
      </c>
      <c r="DH23" s="174"/>
      <c r="DI23" s="187" t="s">
        <v>22</v>
      </c>
      <c r="DJ23" s="46">
        <f t="shared" si="21"/>
        <v>0</v>
      </c>
      <c r="DK23" s="44">
        <f t="shared" si="22"/>
        <v>0</v>
      </c>
      <c r="DL23" s="45">
        <f t="shared" si="23"/>
        <v>0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/>
      <c r="E24" s="47"/>
      <c r="F24" s="44"/>
      <c r="G24" s="47"/>
      <c r="H24" s="44"/>
      <c r="I24" s="48"/>
      <c r="J24" s="46"/>
      <c r="K24" s="47"/>
      <c r="L24" s="44"/>
      <c r="M24" s="47"/>
      <c r="N24" s="44"/>
      <c r="O24" s="48"/>
      <c r="P24" s="137"/>
      <c r="Q24" s="138"/>
      <c r="R24" s="139"/>
      <c r="S24" s="39"/>
      <c r="T24" s="43"/>
      <c r="U24" s="47"/>
      <c r="V24" s="44"/>
      <c r="W24" s="47"/>
      <c r="X24" s="44"/>
      <c r="Y24" s="48"/>
      <c r="Z24" s="46"/>
      <c r="AA24" s="47"/>
      <c r="AB24" s="44"/>
      <c r="AC24" s="47"/>
      <c r="AD24" s="44"/>
      <c r="AE24" s="48"/>
      <c r="AF24" s="137"/>
      <c r="AG24" s="138"/>
      <c r="AH24" s="139"/>
      <c r="AI24" s="41"/>
      <c r="AJ24" s="43"/>
      <c r="AK24" s="47"/>
      <c r="AL24" s="44"/>
      <c r="AM24" s="47"/>
      <c r="AN24" s="44"/>
      <c r="AO24" s="48"/>
      <c r="AP24" s="46"/>
      <c r="AQ24" s="47"/>
      <c r="AR24" s="44"/>
      <c r="AS24" s="47"/>
      <c r="AT24" s="44"/>
      <c r="AU24" s="48"/>
      <c r="AV24" s="137"/>
      <c r="AW24" s="138"/>
      <c r="AX24" s="139"/>
      <c r="AY24" s="41"/>
      <c r="AZ24" s="43"/>
      <c r="BA24" s="47"/>
      <c r="BB24" s="44"/>
      <c r="BC24" s="47"/>
      <c r="BD24" s="44"/>
      <c r="BE24" s="48"/>
      <c r="BF24" s="46"/>
      <c r="BG24" s="47"/>
      <c r="BH24" s="44"/>
      <c r="BI24" s="47"/>
      <c r="BJ24" s="44"/>
      <c r="BK24" s="48"/>
      <c r="BL24" s="137"/>
      <c r="BM24" s="138"/>
      <c r="BN24" s="139"/>
      <c r="BO24" s="41"/>
      <c r="BP24" s="43"/>
      <c r="BQ24" s="47"/>
      <c r="BR24" s="44"/>
      <c r="BS24" s="47"/>
      <c r="BT24" s="44"/>
      <c r="BU24" s="48"/>
      <c r="BV24" s="46"/>
      <c r="BW24" s="47"/>
      <c r="BX24" s="44"/>
      <c r="BY24" s="47"/>
      <c r="BZ24" s="44"/>
      <c r="CA24" s="48"/>
      <c r="CB24" s="137"/>
      <c r="CC24" s="138"/>
      <c r="CD24" s="139"/>
      <c r="CE24" s="41"/>
      <c r="CF24" s="43"/>
      <c r="CG24" s="47"/>
      <c r="CH24" s="44"/>
      <c r="CI24" s="47"/>
      <c r="CJ24" s="44"/>
      <c r="CK24" s="48"/>
      <c r="CL24" s="46"/>
      <c r="CM24" s="47"/>
      <c r="CN24" s="44"/>
      <c r="CO24" s="47"/>
      <c r="CP24" s="44"/>
      <c r="CQ24" s="48"/>
      <c r="CR24" s="137"/>
      <c r="CS24" s="138"/>
      <c r="CT24" s="139"/>
      <c r="CU24" s="41"/>
      <c r="CV24" s="46">
        <f t="shared" si="9"/>
        <v>0</v>
      </c>
      <c r="CW24" s="47" t="e">
        <f t="shared" si="10"/>
        <v>#DIV/0!</v>
      </c>
      <c r="CX24" s="47">
        <f t="shared" si="11"/>
        <v>0</v>
      </c>
      <c r="CY24" s="47" t="e">
        <f t="shared" si="12"/>
        <v>#DIV/0!</v>
      </c>
      <c r="CZ24" s="44">
        <f t="shared" si="13"/>
        <v>0</v>
      </c>
      <c r="DA24" s="48" t="e">
        <f t="shared" si="14"/>
        <v>#DIV/0!</v>
      </c>
      <c r="DB24" s="46">
        <f t="shared" si="15"/>
        <v>0</v>
      </c>
      <c r="DC24" s="47" t="e">
        <f t="shared" si="16"/>
        <v>#DIV/0!</v>
      </c>
      <c r="DD24" s="44">
        <f t="shared" si="17"/>
        <v>0</v>
      </c>
      <c r="DE24" s="47" t="e">
        <f t="shared" si="18"/>
        <v>#DIV/0!</v>
      </c>
      <c r="DF24" s="44">
        <f t="shared" si="19"/>
        <v>0</v>
      </c>
      <c r="DG24" s="48" t="e">
        <f t="shared" si="20"/>
        <v>#DIV/0!</v>
      </c>
      <c r="DH24" s="174"/>
      <c r="DI24" s="187" t="s">
        <v>23</v>
      </c>
      <c r="DJ24" s="46">
        <f t="shared" si="21"/>
        <v>0</v>
      </c>
      <c r="DK24" s="44">
        <f t="shared" si="22"/>
        <v>0</v>
      </c>
      <c r="DL24" s="45">
        <f t="shared" si="23"/>
        <v>0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/>
      <c r="E25" s="47"/>
      <c r="F25" s="44"/>
      <c r="G25" s="47"/>
      <c r="H25" s="44"/>
      <c r="I25" s="48"/>
      <c r="J25" s="46"/>
      <c r="K25" s="47"/>
      <c r="L25" s="44"/>
      <c r="M25" s="47"/>
      <c r="N25" s="44"/>
      <c r="O25" s="48"/>
      <c r="P25" s="137"/>
      <c r="Q25" s="138"/>
      <c r="R25" s="139"/>
      <c r="S25" s="39"/>
      <c r="T25" s="43"/>
      <c r="U25" s="47"/>
      <c r="V25" s="44"/>
      <c r="W25" s="47"/>
      <c r="X25" s="44"/>
      <c r="Y25" s="48"/>
      <c r="Z25" s="46"/>
      <c r="AA25" s="47"/>
      <c r="AB25" s="44"/>
      <c r="AC25" s="47"/>
      <c r="AD25" s="44"/>
      <c r="AE25" s="48"/>
      <c r="AF25" s="137"/>
      <c r="AG25" s="138"/>
      <c r="AH25" s="139"/>
      <c r="AI25" s="41"/>
      <c r="AJ25" s="43"/>
      <c r="AK25" s="47"/>
      <c r="AL25" s="44"/>
      <c r="AM25" s="47"/>
      <c r="AN25" s="44"/>
      <c r="AO25" s="48"/>
      <c r="AP25" s="46"/>
      <c r="AQ25" s="47"/>
      <c r="AR25" s="44"/>
      <c r="AS25" s="47"/>
      <c r="AT25" s="44"/>
      <c r="AU25" s="48"/>
      <c r="AV25" s="137"/>
      <c r="AW25" s="138"/>
      <c r="AX25" s="139"/>
      <c r="AY25" s="41"/>
      <c r="AZ25" s="43"/>
      <c r="BA25" s="47"/>
      <c r="BB25" s="44"/>
      <c r="BC25" s="47"/>
      <c r="BD25" s="44"/>
      <c r="BE25" s="48"/>
      <c r="BF25" s="46"/>
      <c r="BG25" s="47"/>
      <c r="BH25" s="44"/>
      <c r="BI25" s="47"/>
      <c r="BJ25" s="44"/>
      <c r="BK25" s="48"/>
      <c r="BL25" s="137"/>
      <c r="BM25" s="138"/>
      <c r="BN25" s="139"/>
      <c r="BO25" s="41"/>
      <c r="BP25" s="43"/>
      <c r="BQ25" s="47"/>
      <c r="BR25" s="44"/>
      <c r="BS25" s="47"/>
      <c r="BT25" s="44"/>
      <c r="BU25" s="48"/>
      <c r="BV25" s="46"/>
      <c r="BW25" s="47"/>
      <c r="BX25" s="44"/>
      <c r="BY25" s="47"/>
      <c r="BZ25" s="44"/>
      <c r="CA25" s="48"/>
      <c r="CB25" s="137"/>
      <c r="CC25" s="138"/>
      <c r="CD25" s="139"/>
      <c r="CE25" s="41"/>
      <c r="CF25" s="43"/>
      <c r="CG25" s="47"/>
      <c r="CH25" s="44"/>
      <c r="CI25" s="47"/>
      <c r="CJ25" s="44"/>
      <c r="CK25" s="48"/>
      <c r="CL25" s="46"/>
      <c r="CM25" s="47"/>
      <c r="CN25" s="44"/>
      <c r="CO25" s="47"/>
      <c r="CP25" s="44"/>
      <c r="CQ25" s="48"/>
      <c r="CR25" s="137"/>
      <c r="CS25" s="138"/>
      <c r="CT25" s="139"/>
      <c r="CU25" s="41"/>
      <c r="CV25" s="46">
        <f t="shared" si="9"/>
        <v>0</v>
      </c>
      <c r="CW25" s="47" t="e">
        <f t="shared" si="10"/>
        <v>#DIV/0!</v>
      </c>
      <c r="CX25" s="47">
        <f t="shared" si="11"/>
        <v>0</v>
      </c>
      <c r="CY25" s="47" t="e">
        <f t="shared" si="12"/>
        <v>#DIV/0!</v>
      </c>
      <c r="CZ25" s="44">
        <f t="shared" si="13"/>
        <v>0</v>
      </c>
      <c r="DA25" s="48" t="e">
        <f t="shared" si="14"/>
        <v>#DIV/0!</v>
      </c>
      <c r="DB25" s="46">
        <f t="shared" si="15"/>
        <v>0</v>
      </c>
      <c r="DC25" s="47" t="e">
        <f t="shared" si="16"/>
        <v>#DIV/0!</v>
      </c>
      <c r="DD25" s="44">
        <f t="shared" si="17"/>
        <v>0</v>
      </c>
      <c r="DE25" s="47" t="e">
        <f t="shared" si="18"/>
        <v>#DIV/0!</v>
      </c>
      <c r="DF25" s="44">
        <f t="shared" si="19"/>
        <v>0</v>
      </c>
      <c r="DG25" s="48" t="e">
        <f t="shared" si="20"/>
        <v>#DIV/0!</v>
      </c>
      <c r="DH25" s="174"/>
      <c r="DI25" s="187" t="s">
        <v>24</v>
      </c>
      <c r="DJ25" s="46">
        <f t="shared" si="21"/>
        <v>0</v>
      </c>
      <c r="DK25" s="44">
        <f t="shared" si="22"/>
        <v>0</v>
      </c>
      <c r="DL25" s="45">
        <f t="shared" si="23"/>
        <v>0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/>
      <c r="E26" s="47"/>
      <c r="F26" s="44"/>
      <c r="G26" s="47"/>
      <c r="H26" s="44"/>
      <c r="I26" s="48"/>
      <c r="J26" s="46"/>
      <c r="K26" s="47"/>
      <c r="L26" s="44"/>
      <c r="M26" s="47"/>
      <c r="N26" s="44"/>
      <c r="O26" s="48"/>
      <c r="P26" s="137"/>
      <c r="Q26" s="138"/>
      <c r="R26" s="139"/>
      <c r="S26" s="39"/>
      <c r="T26" s="43"/>
      <c r="U26" s="47"/>
      <c r="V26" s="44"/>
      <c r="W26" s="47"/>
      <c r="X26" s="44"/>
      <c r="Y26" s="48"/>
      <c r="Z26" s="46"/>
      <c r="AA26" s="47"/>
      <c r="AB26" s="44"/>
      <c r="AC26" s="47"/>
      <c r="AD26" s="44"/>
      <c r="AE26" s="48"/>
      <c r="AF26" s="137"/>
      <c r="AG26" s="138"/>
      <c r="AH26" s="139"/>
      <c r="AI26" s="41"/>
      <c r="AJ26" s="43"/>
      <c r="AK26" s="47"/>
      <c r="AL26" s="44"/>
      <c r="AM26" s="47"/>
      <c r="AN26" s="44"/>
      <c r="AO26" s="48"/>
      <c r="AP26" s="46"/>
      <c r="AQ26" s="47"/>
      <c r="AR26" s="44"/>
      <c r="AS26" s="47"/>
      <c r="AT26" s="44"/>
      <c r="AU26" s="48"/>
      <c r="AV26" s="137"/>
      <c r="AW26" s="138"/>
      <c r="AX26" s="139"/>
      <c r="AY26" s="41"/>
      <c r="AZ26" s="43"/>
      <c r="BA26" s="47"/>
      <c r="BB26" s="44"/>
      <c r="BC26" s="47"/>
      <c r="BD26" s="44"/>
      <c r="BE26" s="48"/>
      <c r="BF26" s="46"/>
      <c r="BG26" s="47"/>
      <c r="BH26" s="44"/>
      <c r="BI26" s="47"/>
      <c r="BJ26" s="44"/>
      <c r="BK26" s="48"/>
      <c r="BL26" s="137"/>
      <c r="BM26" s="138"/>
      <c r="BN26" s="139"/>
      <c r="BO26" s="41"/>
      <c r="BP26" s="43"/>
      <c r="BQ26" s="47"/>
      <c r="BR26" s="44"/>
      <c r="BS26" s="47"/>
      <c r="BT26" s="44"/>
      <c r="BU26" s="48"/>
      <c r="BV26" s="46"/>
      <c r="BW26" s="47"/>
      <c r="BX26" s="44"/>
      <c r="BY26" s="47"/>
      <c r="BZ26" s="44"/>
      <c r="CA26" s="48"/>
      <c r="CB26" s="137"/>
      <c r="CC26" s="138"/>
      <c r="CD26" s="139"/>
      <c r="CE26" s="41"/>
      <c r="CF26" s="43"/>
      <c r="CG26" s="47"/>
      <c r="CH26" s="44"/>
      <c r="CI26" s="47"/>
      <c r="CJ26" s="44"/>
      <c r="CK26" s="48"/>
      <c r="CL26" s="46"/>
      <c r="CM26" s="47"/>
      <c r="CN26" s="44"/>
      <c r="CO26" s="47"/>
      <c r="CP26" s="44"/>
      <c r="CQ26" s="48"/>
      <c r="CR26" s="137"/>
      <c r="CS26" s="138"/>
      <c r="CT26" s="139"/>
      <c r="CU26" s="41"/>
      <c r="CV26" s="46">
        <f t="shared" si="9"/>
        <v>0</v>
      </c>
      <c r="CW26" s="47" t="e">
        <f t="shared" si="10"/>
        <v>#DIV/0!</v>
      </c>
      <c r="CX26" s="47">
        <f t="shared" si="11"/>
        <v>0</v>
      </c>
      <c r="CY26" s="47" t="e">
        <f t="shared" si="12"/>
        <v>#DIV/0!</v>
      </c>
      <c r="CZ26" s="44">
        <f t="shared" si="13"/>
        <v>0</v>
      </c>
      <c r="DA26" s="48" t="e">
        <f t="shared" si="14"/>
        <v>#DIV/0!</v>
      </c>
      <c r="DB26" s="46">
        <f t="shared" si="15"/>
        <v>0</v>
      </c>
      <c r="DC26" s="47" t="e">
        <f t="shared" si="16"/>
        <v>#DIV/0!</v>
      </c>
      <c r="DD26" s="44">
        <f t="shared" si="17"/>
        <v>0</v>
      </c>
      <c r="DE26" s="47" t="e">
        <f t="shared" si="18"/>
        <v>#DIV/0!</v>
      </c>
      <c r="DF26" s="44">
        <f t="shared" si="19"/>
        <v>0</v>
      </c>
      <c r="DG26" s="48" t="e">
        <f t="shared" si="20"/>
        <v>#DIV/0!</v>
      </c>
      <c r="DH26" s="174"/>
      <c r="DI26" s="187" t="s">
        <v>25</v>
      </c>
      <c r="DJ26" s="46">
        <f t="shared" si="21"/>
        <v>0</v>
      </c>
      <c r="DK26" s="44">
        <f t="shared" si="22"/>
        <v>0</v>
      </c>
      <c r="DL26" s="45">
        <f t="shared" si="23"/>
        <v>0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/>
      <c r="E27" s="47"/>
      <c r="F27" s="44"/>
      <c r="G27" s="47"/>
      <c r="H27" s="44"/>
      <c r="I27" s="48"/>
      <c r="J27" s="46"/>
      <c r="K27" s="47"/>
      <c r="L27" s="44"/>
      <c r="M27" s="47"/>
      <c r="N27" s="44"/>
      <c r="O27" s="48"/>
      <c r="P27" s="137"/>
      <c r="Q27" s="138"/>
      <c r="R27" s="139"/>
      <c r="S27" s="39"/>
      <c r="T27" s="43"/>
      <c r="U27" s="47"/>
      <c r="V27" s="44"/>
      <c r="W27" s="47"/>
      <c r="X27" s="44"/>
      <c r="Y27" s="48"/>
      <c r="Z27" s="46"/>
      <c r="AA27" s="47"/>
      <c r="AB27" s="44"/>
      <c r="AC27" s="47"/>
      <c r="AD27" s="44"/>
      <c r="AE27" s="48"/>
      <c r="AF27" s="137"/>
      <c r="AG27" s="138"/>
      <c r="AH27" s="139"/>
      <c r="AI27" s="41"/>
      <c r="AJ27" s="43"/>
      <c r="AK27" s="47"/>
      <c r="AL27" s="44"/>
      <c r="AM27" s="47"/>
      <c r="AN27" s="44"/>
      <c r="AO27" s="48"/>
      <c r="AP27" s="46"/>
      <c r="AQ27" s="47"/>
      <c r="AR27" s="44"/>
      <c r="AS27" s="47"/>
      <c r="AT27" s="44"/>
      <c r="AU27" s="48"/>
      <c r="AV27" s="137"/>
      <c r="AW27" s="138"/>
      <c r="AX27" s="139"/>
      <c r="AY27" s="41"/>
      <c r="AZ27" s="43"/>
      <c r="BA27" s="47"/>
      <c r="BB27" s="44"/>
      <c r="BC27" s="47"/>
      <c r="BD27" s="44"/>
      <c r="BE27" s="48"/>
      <c r="BF27" s="46"/>
      <c r="BG27" s="47"/>
      <c r="BH27" s="44"/>
      <c r="BI27" s="47"/>
      <c r="BJ27" s="44"/>
      <c r="BK27" s="48"/>
      <c r="BL27" s="137"/>
      <c r="BM27" s="138"/>
      <c r="BN27" s="139"/>
      <c r="BO27" s="41"/>
      <c r="BP27" s="43"/>
      <c r="BQ27" s="47"/>
      <c r="BR27" s="44"/>
      <c r="BS27" s="47"/>
      <c r="BT27" s="44"/>
      <c r="BU27" s="48"/>
      <c r="BV27" s="46"/>
      <c r="BW27" s="47"/>
      <c r="BX27" s="44"/>
      <c r="BY27" s="47"/>
      <c r="BZ27" s="44"/>
      <c r="CA27" s="48"/>
      <c r="CB27" s="137"/>
      <c r="CC27" s="138"/>
      <c r="CD27" s="139"/>
      <c r="CE27" s="41"/>
      <c r="CF27" s="43"/>
      <c r="CG27" s="47"/>
      <c r="CH27" s="44"/>
      <c r="CI27" s="47"/>
      <c r="CJ27" s="44"/>
      <c r="CK27" s="48"/>
      <c r="CL27" s="46"/>
      <c r="CM27" s="47"/>
      <c r="CN27" s="44"/>
      <c r="CO27" s="47"/>
      <c r="CP27" s="44"/>
      <c r="CQ27" s="48"/>
      <c r="CR27" s="137"/>
      <c r="CS27" s="138"/>
      <c r="CT27" s="139"/>
      <c r="CU27" s="41"/>
      <c r="CV27" s="46">
        <f t="shared" si="9"/>
        <v>0</v>
      </c>
      <c r="CW27" s="47" t="e">
        <f t="shared" si="10"/>
        <v>#DIV/0!</v>
      </c>
      <c r="CX27" s="47">
        <f t="shared" si="11"/>
        <v>0</v>
      </c>
      <c r="CY27" s="47" t="e">
        <f t="shared" si="12"/>
        <v>#DIV/0!</v>
      </c>
      <c r="CZ27" s="44">
        <f t="shared" si="13"/>
        <v>0</v>
      </c>
      <c r="DA27" s="48" t="e">
        <f t="shared" si="14"/>
        <v>#DIV/0!</v>
      </c>
      <c r="DB27" s="46">
        <f t="shared" si="15"/>
        <v>0</v>
      </c>
      <c r="DC27" s="47" t="e">
        <f t="shared" si="16"/>
        <v>#DIV/0!</v>
      </c>
      <c r="DD27" s="44">
        <f t="shared" si="17"/>
        <v>0</v>
      </c>
      <c r="DE27" s="47" t="e">
        <f t="shared" si="18"/>
        <v>#DIV/0!</v>
      </c>
      <c r="DF27" s="44">
        <f t="shared" si="19"/>
        <v>0</v>
      </c>
      <c r="DG27" s="48" t="e">
        <f t="shared" si="20"/>
        <v>#DIV/0!</v>
      </c>
      <c r="DH27" s="174"/>
      <c r="DI27" s="187" t="s">
        <v>26</v>
      </c>
      <c r="DJ27" s="46">
        <f t="shared" si="21"/>
        <v>0</v>
      </c>
      <c r="DK27" s="44">
        <f t="shared" si="22"/>
        <v>0</v>
      </c>
      <c r="DL27" s="45">
        <f t="shared" si="23"/>
        <v>0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/>
      <c r="E28" s="47"/>
      <c r="F28" s="44"/>
      <c r="G28" s="47"/>
      <c r="H28" s="44"/>
      <c r="I28" s="48"/>
      <c r="J28" s="46"/>
      <c r="K28" s="47"/>
      <c r="L28" s="44"/>
      <c r="M28" s="47"/>
      <c r="N28" s="44"/>
      <c r="O28" s="48"/>
      <c r="P28" s="137"/>
      <c r="Q28" s="138"/>
      <c r="R28" s="139"/>
      <c r="S28" s="39"/>
      <c r="T28" s="43"/>
      <c r="U28" s="47"/>
      <c r="V28" s="44"/>
      <c r="W28" s="47"/>
      <c r="X28" s="44"/>
      <c r="Y28" s="48"/>
      <c r="Z28" s="46"/>
      <c r="AA28" s="47"/>
      <c r="AB28" s="44"/>
      <c r="AC28" s="47"/>
      <c r="AD28" s="44"/>
      <c r="AE28" s="48"/>
      <c r="AF28" s="137"/>
      <c r="AG28" s="138"/>
      <c r="AH28" s="139"/>
      <c r="AI28" s="41"/>
      <c r="AJ28" s="43"/>
      <c r="AK28" s="47"/>
      <c r="AL28" s="44"/>
      <c r="AM28" s="47"/>
      <c r="AN28" s="44"/>
      <c r="AO28" s="48"/>
      <c r="AP28" s="46"/>
      <c r="AQ28" s="47"/>
      <c r="AR28" s="44"/>
      <c r="AS28" s="47"/>
      <c r="AT28" s="44"/>
      <c r="AU28" s="48"/>
      <c r="AV28" s="137"/>
      <c r="AW28" s="138"/>
      <c r="AX28" s="139"/>
      <c r="AY28" s="41"/>
      <c r="AZ28" s="43"/>
      <c r="BA28" s="47"/>
      <c r="BB28" s="44"/>
      <c r="BC28" s="47"/>
      <c r="BD28" s="44"/>
      <c r="BE28" s="48"/>
      <c r="BF28" s="46"/>
      <c r="BG28" s="47"/>
      <c r="BH28" s="44"/>
      <c r="BI28" s="47"/>
      <c r="BJ28" s="44"/>
      <c r="BK28" s="48"/>
      <c r="BL28" s="137"/>
      <c r="BM28" s="138"/>
      <c r="BN28" s="139"/>
      <c r="BO28" s="41"/>
      <c r="BP28" s="43"/>
      <c r="BQ28" s="47"/>
      <c r="BR28" s="44"/>
      <c r="BS28" s="47"/>
      <c r="BT28" s="44"/>
      <c r="BU28" s="48"/>
      <c r="BV28" s="46"/>
      <c r="BW28" s="47"/>
      <c r="BX28" s="44"/>
      <c r="BY28" s="47"/>
      <c r="BZ28" s="44"/>
      <c r="CA28" s="48"/>
      <c r="CB28" s="137"/>
      <c r="CC28" s="138"/>
      <c r="CD28" s="139"/>
      <c r="CE28" s="41"/>
      <c r="CF28" s="43"/>
      <c r="CG28" s="47"/>
      <c r="CH28" s="44"/>
      <c r="CI28" s="47"/>
      <c r="CJ28" s="44"/>
      <c r="CK28" s="48"/>
      <c r="CL28" s="46"/>
      <c r="CM28" s="47"/>
      <c r="CN28" s="44"/>
      <c r="CO28" s="47"/>
      <c r="CP28" s="44"/>
      <c r="CQ28" s="48"/>
      <c r="CR28" s="137"/>
      <c r="CS28" s="138"/>
      <c r="CT28" s="139"/>
      <c r="CU28" s="41"/>
      <c r="CV28" s="46">
        <f t="shared" si="9"/>
        <v>0</v>
      </c>
      <c r="CW28" s="47" t="e">
        <f t="shared" si="10"/>
        <v>#DIV/0!</v>
      </c>
      <c r="CX28" s="47">
        <f t="shared" si="11"/>
        <v>0</v>
      </c>
      <c r="CY28" s="47" t="e">
        <f t="shared" si="12"/>
        <v>#DIV/0!</v>
      </c>
      <c r="CZ28" s="44">
        <f t="shared" si="13"/>
        <v>0</v>
      </c>
      <c r="DA28" s="48" t="e">
        <f t="shared" si="14"/>
        <v>#DIV/0!</v>
      </c>
      <c r="DB28" s="46">
        <f t="shared" si="15"/>
        <v>0</v>
      </c>
      <c r="DC28" s="47" t="e">
        <f t="shared" si="16"/>
        <v>#DIV/0!</v>
      </c>
      <c r="DD28" s="44">
        <f t="shared" si="17"/>
        <v>0</v>
      </c>
      <c r="DE28" s="47" t="e">
        <f t="shared" si="18"/>
        <v>#DIV/0!</v>
      </c>
      <c r="DF28" s="44">
        <f t="shared" si="19"/>
        <v>0</v>
      </c>
      <c r="DG28" s="48" t="e">
        <f t="shared" si="20"/>
        <v>#DIV/0!</v>
      </c>
      <c r="DH28" s="174"/>
      <c r="DI28" s="187" t="s">
        <v>27</v>
      </c>
      <c r="DJ28" s="46">
        <f t="shared" si="21"/>
        <v>0</v>
      </c>
      <c r="DK28" s="44">
        <f t="shared" si="22"/>
        <v>0</v>
      </c>
      <c r="DL28" s="45">
        <f t="shared" si="23"/>
        <v>0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/>
      <c r="E29" s="47"/>
      <c r="F29" s="44"/>
      <c r="G29" s="47"/>
      <c r="H29" s="44"/>
      <c r="I29" s="48"/>
      <c r="J29" s="46"/>
      <c r="K29" s="47"/>
      <c r="L29" s="44"/>
      <c r="M29" s="47"/>
      <c r="N29" s="44"/>
      <c r="O29" s="48"/>
      <c r="P29" s="137"/>
      <c r="Q29" s="138"/>
      <c r="R29" s="139"/>
      <c r="S29" s="39"/>
      <c r="T29" s="43"/>
      <c r="U29" s="47"/>
      <c r="V29" s="44"/>
      <c r="W29" s="47"/>
      <c r="X29" s="44"/>
      <c r="Y29" s="48"/>
      <c r="Z29" s="46"/>
      <c r="AA29" s="47"/>
      <c r="AB29" s="44"/>
      <c r="AC29" s="47"/>
      <c r="AD29" s="44"/>
      <c r="AE29" s="48"/>
      <c r="AF29" s="137"/>
      <c r="AG29" s="138"/>
      <c r="AH29" s="139"/>
      <c r="AI29" s="41"/>
      <c r="AJ29" s="43"/>
      <c r="AK29" s="47"/>
      <c r="AL29" s="44"/>
      <c r="AM29" s="47"/>
      <c r="AN29" s="44"/>
      <c r="AO29" s="48"/>
      <c r="AP29" s="46"/>
      <c r="AQ29" s="47"/>
      <c r="AR29" s="44"/>
      <c r="AS29" s="47"/>
      <c r="AT29" s="44"/>
      <c r="AU29" s="48"/>
      <c r="AV29" s="137"/>
      <c r="AW29" s="138"/>
      <c r="AX29" s="139"/>
      <c r="AY29" s="41"/>
      <c r="AZ29" s="43"/>
      <c r="BA29" s="47"/>
      <c r="BB29" s="44"/>
      <c r="BC29" s="47"/>
      <c r="BD29" s="44"/>
      <c r="BE29" s="48"/>
      <c r="BF29" s="46"/>
      <c r="BG29" s="47"/>
      <c r="BH29" s="44"/>
      <c r="BI29" s="47"/>
      <c r="BJ29" s="44"/>
      <c r="BK29" s="48"/>
      <c r="BL29" s="137"/>
      <c r="BM29" s="138"/>
      <c r="BN29" s="139"/>
      <c r="BO29" s="41"/>
      <c r="BP29" s="43"/>
      <c r="BQ29" s="47"/>
      <c r="BR29" s="44"/>
      <c r="BS29" s="47"/>
      <c r="BT29" s="44"/>
      <c r="BU29" s="48"/>
      <c r="BV29" s="46"/>
      <c r="BW29" s="47"/>
      <c r="BX29" s="44"/>
      <c r="BY29" s="47"/>
      <c r="BZ29" s="44"/>
      <c r="CA29" s="48"/>
      <c r="CB29" s="137"/>
      <c r="CC29" s="138"/>
      <c r="CD29" s="139"/>
      <c r="CE29" s="41"/>
      <c r="CF29" s="43"/>
      <c r="CG29" s="47"/>
      <c r="CH29" s="44"/>
      <c r="CI29" s="47"/>
      <c r="CJ29" s="44"/>
      <c r="CK29" s="48"/>
      <c r="CL29" s="46"/>
      <c r="CM29" s="47"/>
      <c r="CN29" s="44"/>
      <c r="CO29" s="47"/>
      <c r="CP29" s="44"/>
      <c r="CQ29" s="48"/>
      <c r="CR29" s="137"/>
      <c r="CS29" s="138"/>
      <c r="CT29" s="139"/>
      <c r="CU29" s="41"/>
      <c r="CV29" s="46">
        <f t="shared" si="9"/>
        <v>0</v>
      </c>
      <c r="CW29" s="47" t="e">
        <f t="shared" si="10"/>
        <v>#DIV/0!</v>
      </c>
      <c r="CX29" s="47">
        <f t="shared" si="11"/>
        <v>0</v>
      </c>
      <c r="CY29" s="47" t="e">
        <f t="shared" si="12"/>
        <v>#DIV/0!</v>
      </c>
      <c r="CZ29" s="44">
        <f t="shared" si="13"/>
        <v>0</v>
      </c>
      <c r="DA29" s="48" t="e">
        <f t="shared" si="14"/>
        <v>#DIV/0!</v>
      </c>
      <c r="DB29" s="46">
        <f t="shared" si="15"/>
        <v>0</v>
      </c>
      <c r="DC29" s="47" t="e">
        <f t="shared" si="16"/>
        <v>#DIV/0!</v>
      </c>
      <c r="DD29" s="44">
        <f t="shared" si="17"/>
        <v>0</v>
      </c>
      <c r="DE29" s="47" t="e">
        <f t="shared" si="18"/>
        <v>#DIV/0!</v>
      </c>
      <c r="DF29" s="44">
        <f t="shared" si="19"/>
        <v>0</v>
      </c>
      <c r="DG29" s="48" t="e">
        <f t="shared" si="20"/>
        <v>#DIV/0!</v>
      </c>
      <c r="DH29" s="174"/>
      <c r="DI29" s="187" t="s">
        <v>28</v>
      </c>
      <c r="DJ29" s="46">
        <f t="shared" si="21"/>
        <v>0</v>
      </c>
      <c r="DK29" s="44">
        <f t="shared" si="22"/>
        <v>0</v>
      </c>
      <c r="DL29" s="45">
        <f t="shared" si="23"/>
        <v>0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/>
      <c r="E30" s="47"/>
      <c r="F30" s="44"/>
      <c r="G30" s="47"/>
      <c r="H30" s="44"/>
      <c r="I30" s="48"/>
      <c r="J30" s="46"/>
      <c r="K30" s="47"/>
      <c r="L30" s="44"/>
      <c r="M30" s="47"/>
      <c r="N30" s="44"/>
      <c r="O30" s="48"/>
      <c r="P30" s="137"/>
      <c r="Q30" s="138"/>
      <c r="R30" s="139"/>
      <c r="S30" s="39"/>
      <c r="T30" s="43"/>
      <c r="U30" s="47"/>
      <c r="V30" s="44"/>
      <c r="W30" s="47"/>
      <c r="X30" s="44"/>
      <c r="Y30" s="48"/>
      <c r="Z30" s="46"/>
      <c r="AA30" s="47"/>
      <c r="AB30" s="44"/>
      <c r="AC30" s="47"/>
      <c r="AD30" s="44"/>
      <c r="AE30" s="48"/>
      <c r="AF30" s="137"/>
      <c r="AG30" s="138"/>
      <c r="AH30" s="139"/>
      <c r="AI30" s="41"/>
      <c r="AJ30" s="43"/>
      <c r="AK30" s="47"/>
      <c r="AL30" s="44"/>
      <c r="AM30" s="47"/>
      <c r="AN30" s="44"/>
      <c r="AO30" s="48"/>
      <c r="AP30" s="46"/>
      <c r="AQ30" s="47"/>
      <c r="AR30" s="44"/>
      <c r="AS30" s="47"/>
      <c r="AT30" s="44"/>
      <c r="AU30" s="48"/>
      <c r="AV30" s="137"/>
      <c r="AW30" s="138"/>
      <c r="AX30" s="139"/>
      <c r="AY30" s="41"/>
      <c r="AZ30" s="43"/>
      <c r="BA30" s="47"/>
      <c r="BB30" s="44"/>
      <c r="BC30" s="47"/>
      <c r="BD30" s="44"/>
      <c r="BE30" s="48"/>
      <c r="BF30" s="46"/>
      <c r="BG30" s="47"/>
      <c r="BH30" s="44"/>
      <c r="BI30" s="47"/>
      <c r="BJ30" s="44"/>
      <c r="BK30" s="48"/>
      <c r="BL30" s="137"/>
      <c r="BM30" s="138"/>
      <c r="BN30" s="139"/>
      <c r="BO30" s="41"/>
      <c r="BP30" s="43"/>
      <c r="BQ30" s="47"/>
      <c r="BR30" s="44"/>
      <c r="BS30" s="47"/>
      <c r="BT30" s="44"/>
      <c r="BU30" s="48"/>
      <c r="BV30" s="46"/>
      <c r="BW30" s="47"/>
      <c r="BX30" s="44"/>
      <c r="BY30" s="47"/>
      <c r="BZ30" s="44"/>
      <c r="CA30" s="48"/>
      <c r="CB30" s="137"/>
      <c r="CC30" s="138"/>
      <c r="CD30" s="139"/>
      <c r="CE30" s="41"/>
      <c r="CF30" s="43"/>
      <c r="CG30" s="47"/>
      <c r="CH30" s="44"/>
      <c r="CI30" s="47"/>
      <c r="CJ30" s="44"/>
      <c r="CK30" s="48"/>
      <c r="CL30" s="46"/>
      <c r="CM30" s="47"/>
      <c r="CN30" s="44"/>
      <c r="CO30" s="47"/>
      <c r="CP30" s="44"/>
      <c r="CQ30" s="48"/>
      <c r="CR30" s="137"/>
      <c r="CS30" s="138"/>
      <c r="CT30" s="139"/>
      <c r="CU30" s="41"/>
      <c r="CV30" s="46">
        <f t="shared" si="9"/>
        <v>0</v>
      </c>
      <c r="CW30" s="47" t="e">
        <f t="shared" si="10"/>
        <v>#DIV/0!</v>
      </c>
      <c r="CX30" s="47">
        <f t="shared" si="11"/>
        <v>0</v>
      </c>
      <c r="CY30" s="47" t="e">
        <f t="shared" si="12"/>
        <v>#DIV/0!</v>
      </c>
      <c r="CZ30" s="44">
        <f t="shared" si="13"/>
        <v>0</v>
      </c>
      <c r="DA30" s="48" t="e">
        <f t="shared" si="14"/>
        <v>#DIV/0!</v>
      </c>
      <c r="DB30" s="46">
        <f t="shared" si="15"/>
        <v>0</v>
      </c>
      <c r="DC30" s="47" t="e">
        <f t="shared" si="16"/>
        <v>#DIV/0!</v>
      </c>
      <c r="DD30" s="44">
        <f t="shared" si="17"/>
        <v>0</v>
      </c>
      <c r="DE30" s="47" t="e">
        <f t="shared" si="18"/>
        <v>#DIV/0!</v>
      </c>
      <c r="DF30" s="44">
        <f t="shared" si="19"/>
        <v>0</v>
      </c>
      <c r="DG30" s="48" t="e">
        <f t="shared" si="20"/>
        <v>#DIV/0!</v>
      </c>
      <c r="DH30" s="174"/>
      <c r="DI30" s="187" t="s">
        <v>29</v>
      </c>
      <c r="DJ30" s="46">
        <f t="shared" si="21"/>
        <v>0</v>
      </c>
      <c r="DK30" s="44">
        <f t="shared" si="22"/>
        <v>0</v>
      </c>
      <c r="DL30" s="45">
        <f t="shared" si="23"/>
        <v>0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/>
      <c r="E31" s="47"/>
      <c r="F31" s="44"/>
      <c r="G31" s="47"/>
      <c r="H31" s="44"/>
      <c r="I31" s="48"/>
      <c r="J31" s="46"/>
      <c r="K31" s="47"/>
      <c r="L31" s="44"/>
      <c r="M31" s="47"/>
      <c r="N31" s="44"/>
      <c r="O31" s="48"/>
      <c r="P31" s="137"/>
      <c r="Q31" s="138"/>
      <c r="R31" s="139"/>
      <c r="S31" s="39"/>
      <c r="T31" s="43"/>
      <c r="U31" s="47"/>
      <c r="V31" s="44"/>
      <c r="W31" s="47"/>
      <c r="X31" s="44"/>
      <c r="Y31" s="48"/>
      <c r="Z31" s="46"/>
      <c r="AA31" s="47"/>
      <c r="AB31" s="44"/>
      <c r="AC31" s="47"/>
      <c r="AD31" s="44"/>
      <c r="AE31" s="48"/>
      <c r="AF31" s="137"/>
      <c r="AG31" s="138"/>
      <c r="AH31" s="139"/>
      <c r="AI31" s="41"/>
      <c r="AJ31" s="43"/>
      <c r="AK31" s="47"/>
      <c r="AL31" s="44"/>
      <c r="AM31" s="47"/>
      <c r="AN31" s="44"/>
      <c r="AO31" s="48"/>
      <c r="AP31" s="46"/>
      <c r="AQ31" s="47"/>
      <c r="AR31" s="44"/>
      <c r="AS31" s="47"/>
      <c r="AT31" s="44"/>
      <c r="AU31" s="48"/>
      <c r="AV31" s="137"/>
      <c r="AW31" s="138"/>
      <c r="AX31" s="139"/>
      <c r="AY31" s="41"/>
      <c r="AZ31" s="43"/>
      <c r="BA31" s="47"/>
      <c r="BB31" s="44"/>
      <c r="BC31" s="47"/>
      <c r="BD31" s="44"/>
      <c r="BE31" s="48"/>
      <c r="BF31" s="46"/>
      <c r="BG31" s="47"/>
      <c r="BH31" s="44"/>
      <c r="BI31" s="47"/>
      <c r="BJ31" s="44"/>
      <c r="BK31" s="48"/>
      <c r="BL31" s="137"/>
      <c r="BM31" s="138"/>
      <c r="BN31" s="139"/>
      <c r="BO31" s="41"/>
      <c r="BP31" s="43"/>
      <c r="BQ31" s="47"/>
      <c r="BR31" s="44"/>
      <c r="BS31" s="47"/>
      <c r="BT31" s="44"/>
      <c r="BU31" s="48"/>
      <c r="BV31" s="46"/>
      <c r="BW31" s="47"/>
      <c r="BX31" s="44"/>
      <c r="BY31" s="47"/>
      <c r="BZ31" s="44"/>
      <c r="CA31" s="48"/>
      <c r="CB31" s="137"/>
      <c r="CC31" s="138"/>
      <c r="CD31" s="139"/>
      <c r="CE31" s="41"/>
      <c r="CF31" s="43"/>
      <c r="CG31" s="47"/>
      <c r="CH31" s="44"/>
      <c r="CI31" s="47"/>
      <c r="CJ31" s="44"/>
      <c r="CK31" s="48"/>
      <c r="CL31" s="46"/>
      <c r="CM31" s="47"/>
      <c r="CN31" s="44"/>
      <c r="CO31" s="47"/>
      <c r="CP31" s="44"/>
      <c r="CQ31" s="48"/>
      <c r="CR31" s="137"/>
      <c r="CS31" s="138"/>
      <c r="CT31" s="139"/>
      <c r="CU31" s="41"/>
      <c r="CV31" s="46">
        <f t="shared" si="9"/>
        <v>0</v>
      </c>
      <c r="CW31" s="47" t="e">
        <f t="shared" si="10"/>
        <v>#DIV/0!</v>
      </c>
      <c r="CX31" s="47">
        <f t="shared" si="11"/>
        <v>0</v>
      </c>
      <c r="CY31" s="47" t="e">
        <f t="shared" si="12"/>
        <v>#DIV/0!</v>
      </c>
      <c r="CZ31" s="44">
        <f t="shared" si="13"/>
        <v>0</v>
      </c>
      <c r="DA31" s="48" t="e">
        <f t="shared" si="14"/>
        <v>#DIV/0!</v>
      </c>
      <c r="DB31" s="46">
        <f t="shared" si="15"/>
        <v>0</v>
      </c>
      <c r="DC31" s="47" t="e">
        <f t="shared" si="16"/>
        <v>#DIV/0!</v>
      </c>
      <c r="DD31" s="44">
        <f t="shared" si="17"/>
        <v>0</v>
      </c>
      <c r="DE31" s="47" t="e">
        <f t="shared" si="18"/>
        <v>#DIV/0!</v>
      </c>
      <c r="DF31" s="44">
        <f t="shared" si="19"/>
        <v>0</v>
      </c>
      <c r="DG31" s="48" t="e">
        <f t="shared" si="20"/>
        <v>#DIV/0!</v>
      </c>
      <c r="DH31" s="174"/>
      <c r="DI31" s="187" t="s">
        <v>59</v>
      </c>
      <c r="DJ31" s="46">
        <f t="shared" si="21"/>
        <v>0</v>
      </c>
      <c r="DK31" s="44">
        <f t="shared" si="22"/>
        <v>0</v>
      </c>
      <c r="DL31" s="45">
        <f t="shared" si="23"/>
        <v>0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/>
      <c r="E32" s="47"/>
      <c r="F32" s="44"/>
      <c r="G32" s="47"/>
      <c r="H32" s="44"/>
      <c r="I32" s="48"/>
      <c r="J32" s="46"/>
      <c r="K32" s="47"/>
      <c r="L32" s="44"/>
      <c r="M32" s="47"/>
      <c r="N32" s="44"/>
      <c r="O32" s="48"/>
      <c r="P32" s="137"/>
      <c r="Q32" s="138"/>
      <c r="R32" s="139"/>
      <c r="S32" s="39"/>
      <c r="T32" s="43"/>
      <c r="U32" s="47"/>
      <c r="V32" s="44"/>
      <c r="W32" s="47"/>
      <c r="X32" s="44"/>
      <c r="Y32" s="48"/>
      <c r="Z32" s="46"/>
      <c r="AA32" s="47"/>
      <c r="AB32" s="44"/>
      <c r="AC32" s="47"/>
      <c r="AD32" s="44"/>
      <c r="AE32" s="48"/>
      <c r="AF32" s="137"/>
      <c r="AG32" s="138"/>
      <c r="AH32" s="139"/>
      <c r="AI32" s="41"/>
      <c r="AJ32" s="43"/>
      <c r="AK32" s="47"/>
      <c r="AL32" s="44"/>
      <c r="AM32" s="47"/>
      <c r="AN32" s="44"/>
      <c r="AO32" s="48"/>
      <c r="AP32" s="46"/>
      <c r="AQ32" s="47"/>
      <c r="AR32" s="44"/>
      <c r="AS32" s="47"/>
      <c r="AT32" s="44"/>
      <c r="AU32" s="48"/>
      <c r="AV32" s="137"/>
      <c r="AW32" s="138"/>
      <c r="AX32" s="139"/>
      <c r="AY32" s="41"/>
      <c r="AZ32" s="43"/>
      <c r="BA32" s="47"/>
      <c r="BB32" s="44"/>
      <c r="BC32" s="47"/>
      <c r="BD32" s="44"/>
      <c r="BE32" s="48"/>
      <c r="BF32" s="46"/>
      <c r="BG32" s="47"/>
      <c r="BH32" s="44"/>
      <c r="BI32" s="47"/>
      <c r="BJ32" s="44"/>
      <c r="BK32" s="48"/>
      <c r="BL32" s="137"/>
      <c r="BM32" s="138"/>
      <c r="BN32" s="139"/>
      <c r="BO32" s="41"/>
      <c r="BP32" s="43"/>
      <c r="BQ32" s="47"/>
      <c r="BR32" s="44"/>
      <c r="BS32" s="47"/>
      <c r="BT32" s="44"/>
      <c r="BU32" s="48"/>
      <c r="BV32" s="46"/>
      <c r="BW32" s="47"/>
      <c r="BX32" s="44"/>
      <c r="BY32" s="47"/>
      <c r="BZ32" s="44"/>
      <c r="CA32" s="48"/>
      <c r="CB32" s="137"/>
      <c r="CC32" s="138"/>
      <c r="CD32" s="139"/>
      <c r="CE32" s="41"/>
      <c r="CF32" s="43"/>
      <c r="CG32" s="47"/>
      <c r="CH32" s="44"/>
      <c r="CI32" s="47"/>
      <c r="CJ32" s="44"/>
      <c r="CK32" s="48"/>
      <c r="CL32" s="46"/>
      <c r="CM32" s="47"/>
      <c r="CN32" s="44"/>
      <c r="CO32" s="47"/>
      <c r="CP32" s="44"/>
      <c r="CQ32" s="48"/>
      <c r="CR32" s="137"/>
      <c r="CS32" s="138"/>
      <c r="CT32" s="139"/>
      <c r="CU32" s="41"/>
      <c r="CV32" s="46">
        <f t="shared" si="9"/>
        <v>0</v>
      </c>
      <c r="CW32" s="47" t="e">
        <f t="shared" si="10"/>
        <v>#DIV/0!</v>
      </c>
      <c r="CX32" s="47">
        <f t="shared" si="11"/>
        <v>0</v>
      </c>
      <c r="CY32" s="47" t="e">
        <f t="shared" si="12"/>
        <v>#DIV/0!</v>
      </c>
      <c r="CZ32" s="44">
        <f t="shared" si="13"/>
        <v>0</v>
      </c>
      <c r="DA32" s="48" t="e">
        <f t="shared" si="14"/>
        <v>#DIV/0!</v>
      </c>
      <c r="DB32" s="46">
        <f t="shared" si="15"/>
        <v>0</v>
      </c>
      <c r="DC32" s="47" t="e">
        <f t="shared" si="16"/>
        <v>#DIV/0!</v>
      </c>
      <c r="DD32" s="44">
        <f t="shared" si="17"/>
        <v>0</v>
      </c>
      <c r="DE32" s="47" t="e">
        <f t="shared" si="18"/>
        <v>#DIV/0!</v>
      </c>
      <c r="DF32" s="44">
        <f t="shared" si="19"/>
        <v>0</v>
      </c>
      <c r="DG32" s="48" t="e">
        <f t="shared" si="20"/>
        <v>#DIV/0!</v>
      </c>
      <c r="DH32" s="174"/>
      <c r="DI32" s="187" t="s">
        <v>30</v>
      </c>
      <c r="DJ32" s="46">
        <f t="shared" si="21"/>
        <v>0</v>
      </c>
      <c r="DK32" s="44">
        <f t="shared" si="22"/>
        <v>0</v>
      </c>
      <c r="DL32" s="45">
        <f t="shared" si="23"/>
        <v>0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/>
      <c r="E33" s="47"/>
      <c r="F33" s="44"/>
      <c r="G33" s="47"/>
      <c r="H33" s="44"/>
      <c r="I33" s="48"/>
      <c r="J33" s="46"/>
      <c r="K33" s="47"/>
      <c r="L33" s="44"/>
      <c r="M33" s="47"/>
      <c r="N33" s="44"/>
      <c r="O33" s="48"/>
      <c r="P33" s="137"/>
      <c r="Q33" s="138"/>
      <c r="R33" s="139"/>
      <c r="S33" s="39"/>
      <c r="T33" s="43"/>
      <c r="U33" s="47"/>
      <c r="V33" s="44"/>
      <c r="W33" s="47"/>
      <c r="X33" s="44"/>
      <c r="Y33" s="48"/>
      <c r="Z33" s="46"/>
      <c r="AA33" s="47"/>
      <c r="AB33" s="44"/>
      <c r="AC33" s="47"/>
      <c r="AD33" s="44"/>
      <c r="AE33" s="48"/>
      <c r="AF33" s="137"/>
      <c r="AG33" s="138"/>
      <c r="AH33" s="139"/>
      <c r="AI33" s="41"/>
      <c r="AJ33" s="43"/>
      <c r="AK33" s="47"/>
      <c r="AL33" s="44"/>
      <c r="AM33" s="47"/>
      <c r="AN33" s="44"/>
      <c r="AO33" s="48"/>
      <c r="AP33" s="46"/>
      <c r="AQ33" s="47"/>
      <c r="AR33" s="44"/>
      <c r="AS33" s="47"/>
      <c r="AT33" s="44"/>
      <c r="AU33" s="48"/>
      <c r="AV33" s="137"/>
      <c r="AW33" s="138"/>
      <c r="AX33" s="139"/>
      <c r="AY33" s="41"/>
      <c r="AZ33" s="43"/>
      <c r="BA33" s="47"/>
      <c r="BB33" s="44"/>
      <c r="BC33" s="47"/>
      <c r="BD33" s="44"/>
      <c r="BE33" s="48"/>
      <c r="BF33" s="46"/>
      <c r="BG33" s="47"/>
      <c r="BH33" s="44"/>
      <c r="BI33" s="47"/>
      <c r="BJ33" s="44"/>
      <c r="BK33" s="48"/>
      <c r="BL33" s="137"/>
      <c r="BM33" s="138"/>
      <c r="BN33" s="139"/>
      <c r="BO33" s="41"/>
      <c r="BP33" s="43"/>
      <c r="BQ33" s="47"/>
      <c r="BR33" s="44"/>
      <c r="BS33" s="47"/>
      <c r="BT33" s="44"/>
      <c r="BU33" s="48"/>
      <c r="BV33" s="46"/>
      <c r="BW33" s="47"/>
      <c r="BX33" s="44"/>
      <c r="BY33" s="47"/>
      <c r="BZ33" s="44"/>
      <c r="CA33" s="48"/>
      <c r="CB33" s="137"/>
      <c r="CC33" s="138"/>
      <c r="CD33" s="139"/>
      <c r="CE33" s="41"/>
      <c r="CF33" s="43"/>
      <c r="CG33" s="47"/>
      <c r="CH33" s="44"/>
      <c r="CI33" s="47"/>
      <c r="CJ33" s="44"/>
      <c r="CK33" s="48"/>
      <c r="CL33" s="46"/>
      <c r="CM33" s="47"/>
      <c r="CN33" s="44"/>
      <c r="CO33" s="47"/>
      <c r="CP33" s="44"/>
      <c r="CQ33" s="48"/>
      <c r="CR33" s="137"/>
      <c r="CS33" s="138"/>
      <c r="CT33" s="139"/>
      <c r="CU33" s="41"/>
      <c r="CV33" s="46">
        <f t="shared" si="9"/>
        <v>0</v>
      </c>
      <c r="CW33" s="47" t="e">
        <f t="shared" si="10"/>
        <v>#DIV/0!</v>
      </c>
      <c r="CX33" s="47">
        <f t="shared" si="11"/>
        <v>0</v>
      </c>
      <c r="CY33" s="47" t="e">
        <f t="shared" si="12"/>
        <v>#DIV/0!</v>
      </c>
      <c r="CZ33" s="44">
        <f t="shared" si="13"/>
        <v>0</v>
      </c>
      <c r="DA33" s="48" t="e">
        <f t="shared" si="14"/>
        <v>#DIV/0!</v>
      </c>
      <c r="DB33" s="46">
        <f t="shared" si="15"/>
        <v>0</v>
      </c>
      <c r="DC33" s="47" t="e">
        <f t="shared" si="16"/>
        <v>#DIV/0!</v>
      </c>
      <c r="DD33" s="44">
        <f t="shared" si="17"/>
        <v>0</v>
      </c>
      <c r="DE33" s="47" t="e">
        <f t="shared" si="18"/>
        <v>#DIV/0!</v>
      </c>
      <c r="DF33" s="44">
        <f t="shared" si="19"/>
        <v>0</v>
      </c>
      <c r="DG33" s="48" t="e">
        <f t="shared" si="20"/>
        <v>#DIV/0!</v>
      </c>
      <c r="DH33" s="174"/>
      <c r="DI33" s="187" t="s">
        <v>31</v>
      </c>
      <c r="DJ33" s="46">
        <f t="shared" si="21"/>
        <v>0</v>
      </c>
      <c r="DK33" s="44">
        <f t="shared" si="22"/>
        <v>0</v>
      </c>
      <c r="DL33" s="45">
        <f t="shared" si="23"/>
        <v>0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/>
      <c r="E34" s="47"/>
      <c r="F34" s="44"/>
      <c r="G34" s="47"/>
      <c r="H34" s="44"/>
      <c r="I34" s="48"/>
      <c r="J34" s="46"/>
      <c r="K34" s="47"/>
      <c r="L34" s="44"/>
      <c r="M34" s="47"/>
      <c r="N34" s="44"/>
      <c r="O34" s="48"/>
      <c r="P34" s="137"/>
      <c r="Q34" s="138"/>
      <c r="R34" s="139"/>
      <c r="S34" s="39"/>
      <c r="T34" s="43"/>
      <c r="U34" s="47"/>
      <c r="V34" s="44"/>
      <c r="W34" s="47"/>
      <c r="X34" s="44"/>
      <c r="Y34" s="48"/>
      <c r="Z34" s="46"/>
      <c r="AA34" s="47"/>
      <c r="AB34" s="44"/>
      <c r="AC34" s="47"/>
      <c r="AD34" s="44"/>
      <c r="AE34" s="48"/>
      <c r="AF34" s="137"/>
      <c r="AG34" s="138"/>
      <c r="AH34" s="139"/>
      <c r="AI34" s="41"/>
      <c r="AJ34" s="43"/>
      <c r="AK34" s="47"/>
      <c r="AL34" s="44"/>
      <c r="AM34" s="47"/>
      <c r="AN34" s="44"/>
      <c r="AO34" s="48"/>
      <c r="AP34" s="46"/>
      <c r="AQ34" s="47"/>
      <c r="AR34" s="44"/>
      <c r="AS34" s="47"/>
      <c r="AT34" s="44"/>
      <c r="AU34" s="48"/>
      <c r="AV34" s="137"/>
      <c r="AW34" s="138"/>
      <c r="AX34" s="139"/>
      <c r="AY34" s="41"/>
      <c r="AZ34" s="43"/>
      <c r="BA34" s="47"/>
      <c r="BB34" s="44"/>
      <c r="BC34" s="47"/>
      <c r="BD34" s="44"/>
      <c r="BE34" s="48"/>
      <c r="BF34" s="46"/>
      <c r="BG34" s="47"/>
      <c r="BH34" s="44"/>
      <c r="BI34" s="47"/>
      <c r="BJ34" s="44"/>
      <c r="BK34" s="48"/>
      <c r="BL34" s="137"/>
      <c r="BM34" s="138"/>
      <c r="BN34" s="139"/>
      <c r="BO34" s="41"/>
      <c r="BP34" s="43"/>
      <c r="BQ34" s="47"/>
      <c r="BR34" s="44"/>
      <c r="BS34" s="47"/>
      <c r="BT34" s="44"/>
      <c r="BU34" s="48"/>
      <c r="BV34" s="46"/>
      <c r="BW34" s="47"/>
      <c r="BX34" s="44"/>
      <c r="BY34" s="47"/>
      <c r="BZ34" s="44"/>
      <c r="CA34" s="48"/>
      <c r="CB34" s="137"/>
      <c r="CC34" s="138"/>
      <c r="CD34" s="139"/>
      <c r="CE34" s="41"/>
      <c r="CF34" s="43"/>
      <c r="CG34" s="47"/>
      <c r="CH34" s="44"/>
      <c r="CI34" s="47"/>
      <c r="CJ34" s="44"/>
      <c r="CK34" s="48"/>
      <c r="CL34" s="46"/>
      <c r="CM34" s="47"/>
      <c r="CN34" s="44"/>
      <c r="CO34" s="47"/>
      <c r="CP34" s="44"/>
      <c r="CQ34" s="48"/>
      <c r="CR34" s="137"/>
      <c r="CS34" s="138"/>
      <c r="CT34" s="139"/>
      <c r="CU34" s="41"/>
      <c r="CV34" s="46">
        <f t="shared" si="9"/>
        <v>0</v>
      </c>
      <c r="CW34" s="47" t="e">
        <f t="shared" si="10"/>
        <v>#DIV/0!</v>
      </c>
      <c r="CX34" s="47">
        <f t="shared" si="11"/>
        <v>0</v>
      </c>
      <c r="CY34" s="47" t="e">
        <f t="shared" si="12"/>
        <v>#DIV/0!</v>
      </c>
      <c r="CZ34" s="44">
        <f t="shared" si="13"/>
        <v>0</v>
      </c>
      <c r="DA34" s="48" t="e">
        <f t="shared" si="14"/>
        <v>#DIV/0!</v>
      </c>
      <c r="DB34" s="46">
        <f t="shared" si="15"/>
        <v>0</v>
      </c>
      <c r="DC34" s="47" t="e">
        <f t="shared" si="16"/>
        <v>#DIV/0!</v>
      </c>
      <c r="DD34" s="44">
        <f t="shared" si="17"/>
        <v>0</v>
      </c>
      <c r="DE34" s="47" t="e">
        <f t="shared" si="18"/>
        <v>#DIV/0!</v>
      </c>
      <c r="DF34" s="44">
        <f t="shared" si="19"/>
        <v>0</v>
      </c>
      <c r="DG34" s="48" t="e">
        <f t="shared" si="20"/>
        <v>#DIV/0!</v>
      </c>
      <c r="DH34" s="174"/>
      <c r="DI34" s="187" t="s">
        <v>32</v>
      </c>
      <c r="DJ34" s="46">
        <f t="shared" si="21"/>
        <v>0</v>
      </c>
      <c r="DK34" s="44">
        <f t="shared" si="22"/>
        <v>0</v>
      </c>
      <c r="DL34" s="45">
        <f t="shared" si="23"/>
        <v>0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/>
      <c r="E35" s="47"/>
      <c r="F35" s="44"/>
      <c r="G35" s="47"/>
      <c r="H35" s="44"/>
      <c r="I35" s="48"/>
      <c r="J35" s="46"/>
      <c r="K35" s="47"/>
      <c r="L35" s="44"/>
      <c r="M35" s="47"/>
      <c r="N35" s="44"/>
      <c r="O35" s="48"/>
      <c r="P35" s="137"/>
      <c r="Q35" s="138"/>
      <c r="R35" s="139"/>
      <c r="S35" s="39"/>
      <c r="T35" s="43"/>
      <c r="U35" s="47"/>
      <c r="V35" s="44"/>
      <c r="W35" s="47"/>
      <c r="X35" s="44"/>
      <c r="Y35" s="48"/>
      <c r="Z35" s="46"/>
      <c r="AA35" s="47"/>
      <c r="AB35" s="44"/>
      <c r="AC35" s="47"/>
      <c r="AD35" s="44"/>
      <c r="AE35" s="48"/>
      <c r="AF35" s="137"/>
      <c r="AG35" s="138"/>
      <c r="AH35" s="139"/>
      <c r="AI35" s="41"/>
      <c r="AJ35" s="43"/>
      <c r="AK35" s="47"/>
      <c r="AL35" s="44"/>
      <c r="AM35" s="47"/>
      <c r="AN35" s="44"/>
      <c r="AO35" s="48"/>
      <c r="AP35" s="46"/>
      <c r="AQ35" s="47"/>
      <c r="AR35" s="44"/>
      <c r="AS35" s="47"/>
      <c r="AT35" s="44"/>
      <c r="AU35" s="48"/>
      <c r="AV35" s="137"/>
      <c r="AW35" s="138"/>
      <c r="AX35" s="139"/>
      <c r="AY35" s="41"/>
      <c r="AZ35" s="43"/>
      <c r="BA35" s="47"/>
      <c r="BB35" s="44"/>
      <c r="BC35" s="47"/>
      <c r="BD35" s="44"/>
      <c r="BE35" s="48"/>
      <c r="BF35" s="46"/>
      <c r="BG35" s="47"/>
      <c r="BH35" s="44"/>
      <c r="BI35" s="47"/>
      <c r="BJ35" s="44"/>
      <c r="BK35" s="48"/>
      <c r="BL35" s="137"/>
      <c r="BM35" s="138"/>
      <c r="BN35" s="139"/>
      <c r="BO35" s="41"/>
      <c r="BP35" s="43"/>
      <c r="BQ35" s="47"/>
      <c r="BR35" s="44"/>
      <c r="BS35" s="47"/>
      <c r="BT35" s="44"/>
      <c r="BU35" s="48"/>
      <c r="BV35" s="46"/>
      <c r="BW35" s="47"/>
      <c r="BX35" s="44"/>
      <c r="BY35" s="47"/>
      <c r="BZ35" s="44"/>
      <c r="CA35" s="48"/>
      <c r="CB35" s="137"/>
      <c r="CC35" s="138"/>
      <c r="CD35" s="139"/>
      <c r="CE35" s="41"/>
      <c r="CF35" s="43"/>
      <c r="CG35" s="47"/>
      <c r="CH35" s="44"/>
      <c r="CI35" s="47"/>
      <c r="CJ35" s="44"/>
      <c r="CK35" s="48"/>
      <c r="CL35" s="46"/>
      <c r="CM35" s="47"/>
      <c r="CN35" s="44"/>
      <c r="CO35" s="47"/>
      <c r="CP35" s="44"/>
      <c r="CQ35" s="48"/>
      <c r="CR35" s="137"/>
      <c r="CS35" s="138"/>
      <c r="CT35" s="139"/>
      <c r="CU35" s="41"/>
      <c r="CV35" s="46">
        <f t="shared" si="9"/>
        <v>0</v>
      </c>
      <c r="CW35" s="47" t="e">
        <f t="shared" si="10"/>
        <v>#DIV/0!</v>
      </c>
      <c r="CX35" s="47">
        <f t="shared" si="11"/>
        <v>0</v>
      </c>
      <c r="CY35" s="47" t="e">
        <f t="shared" si="12"/>
        <v>#DIV/0!</v>
      </c>
      <c r="CZ35" s="44">
        <f t="shared" si="13"/>
        <v>0</v>
      </c>
      <c r="DA35" s="48" t="e">
        <f t="shared" si="14"/>
        <v>#DIV/0!</v>
      </c>
      <c r="DB35" s="46">
        <f t="shared" si="15"/>
        <v>0</v>
      </c>
      <c r="DC35" s="47" t="e">
        <f t="shared" si="16"/>
        <v>#DIV/0!</v>
      </c>
      <c r="DD35" s="44">
        <f t="shared" si="17"/>
        <v>0</v>
      </c>
      <c r="DE35" s="47" t="e">
        <f t="shared" si="18"/>
        <v>#DIV/0!</v>
      </c>
      <c r="DF35" s="44">
        <f t="shared" si="19"/>
        <v>0</v>
      </c>
      <c r="DG35" s="48" t="e">
        <f t="shared" si="20"/>
        <v>#DIV/0!</v>
      </c>
      <c r="DH35" s="174"/>
      <c r="DI35" s="187" t="s">
        <v>33</v>
      </c>
      <c r="DJ35" s="46">
        <f t="shared" si="21"/>
        <v>0</v>
      </c>
      <c r="DK35" s="44">
        <f t="shared" si="22"/>
        <v>0</v>
      </c>
      <c r="DL35" s="45">
        <f t="shared" si="23"/>
        <v>0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/>
      <c r="E36" s="47"/>
      <c r="F36" s="44"/>
      <c r="G36" s="47"/>
      <c r="H36" s="44"/>
      <c r="I36" s="48"/>
      <c r="J36" s="46"/>
      <c r="K36" s="47"/>
      <c r="L36" s="44"/>
      <c r="M36" s="47"/>
      <c r="N36" s="44"/>
      <c r="O36" s="48"/>
      <c r="P36" s="137"/>
      <c r="Q36" s="138"/>
      <c r="R36" s="139"/>
      <c r="S36" s="39"/>
      <c r="T36" s="43"/>
      <c r="U36" s="47"/>
      <c r="V36" s="44"/>
      <c r="W36" s="47"/>
      <c r="X36" s="44"/>
      <c r="Y36" s="48"/>
      <c r="Z36" s="46"/>
      <c r="AA36" s="47"/>
      <c r="AB36" s="44"/>
      <c r="AC36" s="47"/>
      <c r="AD36" s="44"/>
      <c r="AE36" s="48"/>
      <c r="AF36" s="137"/>
      <c r="AG36" s="138"/>
      <c r="AH36" s="139"/>
      <c r="AI36" s="41"/>
      <c r="AJ36" s="43"/>
      <c r="AK36" s="47"/>
      <c r="AL36" s="44"/>
      <c r="AM36" s="47"/>
      <c r="AN36" s="44"/>
      <c r="AO36" s="48"/>
      <c r="AP36" s="46"/>
      <c r="AQ36" s="47"/>
      <c r="AR36" s="44"/>
      <c r="AS36" s="47"/>
      <c r="AT36" s="44"/>
      <c r="AU36" s="48"/>
      <c r="AV36" s="137"/>
      <c r="AW36" s="138"/>
      <c r="AX36" s="139"/>
      <c r="AY36" s="41"/>
      <c r="AZ36" s="43"/>
      <c r="BA36" s="47"/>
      <c r="BB36" s="44"/>
      <c r="BC36" s="47"/>
      <c r="BD36" s="44"/>
      <c r="BE36" s="48"/>
      <c r="BF36" s="46"/>
      <c r="BG36" s="47"/>
      <c r="BH36" s="44"/>
      <c r="BI36" s="47"/>
      <c r="BJ36" s="44"/>
      <c r="BK36" s="48"/>
      <c r="BL36" s="137"/>
      <c r="BM36" s="138"/>
      <c r="BN36" s="139"/>
      <c r="BO36" s="41"/>
      <c r="BP36" s="43"/>
      <c r="BQ36" s="47"/>
      <c r="BR36" s="44"/>
      <c r="BS36" s="47"/>
      <c r="BT36" s="44"/>
      <c r="BU36" s="48"/>
      <c r="BV36" s="46"/>
      <c r="BW36" s="47"/>
      <c r="BX36" s="44"/>
      <c r="BY36" s="47"/>
      <c r="BZ36" s="44"/>
      <c r="CA36" s="48"/>
      <c r="CB36" s="137"/>
      <c r="CC36" s="138"/>
      <c r="CD36" s="139"/>
      <c r="CE36" s="41"/>
      <c r="CF36" s="43"/>
      <c r="CG36" s="47"/>
      <c r="CH36" s="44"/>
      <c r="CI36" s="47"/>
      <c r="CJ36" s="44"/>
      <c r="CK36" s="48"/>
      <c r="CL36" s="46"/>
      <c r="CM36" s="47"/>
      <c r="CN36" s="44"/>
      <c r="CO36" s="47"/>
      <c r="CP36" s="44"/>
      <c r="CQ36" s="48"/>
      <c r="CR36" s="137"/>
      <c r="CS36" s="138"/>
      <c r="CT36" s="139"/>
      <c r="CU36" s="41"/>
      <c r="CV36" s="46">
        <f t="shared" si="9"/>
        <v>0</v>
      </c>
      <c r="CW36" s="47" t="e">
        <f t="shared" si="10"/>
        <v>#DIV/0!</v>
      </c>
      <c r="CX36" s="47">
        <f t="shared" si="11"/>
        <v>0</v>
      </c>
      <c r="CY36" s="47" t="e">
        <f t="shared" si="12"/>
        <v>#DIV/0!</v>
      </c>
      <c r="CZ36" s="44">
        <f t="shared" si="13"/>
        <v>0</v>
      </c>
      <c r="DA36" s="48" t="e">
        <f t="shared" si="14"/>
        <v>#DIV/0!</v>
      </c>
      <c r="DB36" s="46">
        <f t="shared" si="15"/>
        <v>0</v>
      </c>
      <c r="DC36" s="47" t="e">
        <f t="shared" si="16"/>
        <v>#DIV/0!</v>
      </c>
      <c r="DD36" s="44">
        <f t="shared" si="17"/>
        <v>0</v>
      </c>
      <c r="DE36" s="47" t="e">
        <f t="shared" si="18"/>
        <v>#DIV/0!</v>
      </c>
      <c r="DF36" s="44">
        <f t="shared" si="19"/>
        <v>0</v>
      </c>
      <c r="DG36" s="48" t="e">
        <f t="shared" si="20"/>
        <v>#DIV/0!</v>
      </c>
      <c r="DH36" s="174"/>
      <c r="DI36" s="187" t="s">
        <v>34</v>
      </c>
      <c r="DJ36" s="46">
        <f t="shared" si="21"/>
        <v>0</v>
      </c>
      <c r="DK36" s="44">
        <f t="shared" si="22"/>
        <v>0</v>
      </c>
      <c r="DL36" s="45">
        <f t="shared" si="23"/>
        <v>0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/>
      <c r="E37" s="47"/>
      <c r="F37" s="44"/>
      <c r="G37" s="47"/>
      <c r="H37" s="44"/>
      <c r="I37" s="48"/>
      <c r="J37" s="46"/>
      <c r="K37" s="47"/>
      <c r="L37" s="44"/>
      <c r="M37" s="47"/>
      <c r="N37" s="44"/>
      <c r="O37" s="48"/>
      <c r="P37" s="137"/>
      <c r="Q37" s="138"/>
      <c r="R37" s="139"/>
      <c r="S37" s="39"/>
      <c r="T37" s="43"/>
      <c r="U37" s="47"/>
      <c r="V37" s="44"/>
      <c r="W37" s="47"/>
      <c r="X37" s="44"/>
      <c r="Y37" s="48"/>
      <c r="Z37" s="46"/>
      <c r="AA37" s="47"/>
      <c r="AB37" s="44"/>
      <c r="AC37" s="47"/>
      <c r="AD37" s="44"/>
      <c r="AE37" s="48"/>
      <c r="AF37" s="137"/>
      <c r="AG37" s="138"/>
      <c r="AH37" s="139"/>
      <c r="AI37" s="41"/>
      <c r="AJ37" s="43"/>
      <c r="AK37" s="47"/>
      <c r="AL37" s="44"/>
      <c r="AM37" s="47"/>
      <c r="AN37" s="44"/>
      <c r="AO37" s="48"/>
      <c r="AP37" s="46"/>
      <c r="AQ37" s="47"/>
      <c r="AR37" s="44"/>
      <c r="AS37" s="47"/>
      <c r="AT37" s="44"/>
      <c r="AU37" s="48"/>
      <c r="AV37" s="137"/>
      <c r="AW37" s="138"/>
      <c r="AX37" s="139"/>
      <c r="AY37" s="41"/>
      <c r="AZ37" s="43"/>
      <c r="BA37" s="47"/>
      <c r="BB37" s="44"/>
      <c r="BC37" s="47"/>
      <c r="BD37" s="44"/>
      <c r="BE37" s="48"/>
      <c r="BF37" s="46"/>
      <c r="BG37" s="47"/>
      <c r="BH37" s="44"/>
      <c r="BI37" s="47"/>
      <c r="BJ37" s="44"/>
      <c r="BK37" s="48"/>
      <c r="BL37" s="137"/>
      <c r="BM37" s="138"/>
      <c r="BN37" s="139"/>
      <c r="BO37" s="41"/>
      <c r="BP37" s="43"/>
      <c r="BQ37" s="47"/>
      <c r="BR37" s="44"/>
      <c r="BS37" s="47"/>
      <c r="BT37" s="44"/>
      <c r="BU37" s="48"/>
      <c r="BV37" s="46"/>
      <c r="BW37" s="47"/>
      <c r="BX37" s="44"/>
      <c r="BY37" s="47"/>
      <c r="BZ37" s="44"/>
      <c r="CA37" s="48"/>
      <c r="CB37" s="137"/>
      <c r="CC37" s="138"/>
      <c r="CD37" s="139"/>
      <c r="CE37" s="41"/>
      <c r="CF37" s="43"/>
      <c r="CG37" s="47"/>
      <c r="CH37" s="44"/>
      <c r="CI37" s="47"/>
      <c r="CJ37" s="44"/>
      <c r="CK37" s="48"/>
      <c r="CL37" s="46"/>
      <c r="CM37" s="47"/>
      <c r="CN37" s="44"/>
      <c r="CO37" s="47"/>
      <c r="CP37" s="44"/>
      <c r="CQ37" s="48"/>
      <c r="CR37" s="137"/>
      <c r="CS37" s="138"/>
      <c r="CT37" s="139"/>
      <c r="CU37" s="41"/>
      <c r="CV37" s="46">
        <f t="shared" si="9"/>
        <v>0</v>
      </c>
      <c r="CW37" s="47" t="e">
        <f t="shared" si="10"/>
        <v>#DIV/0!</v>
      </c>
      <c r="CX37" s="47">
        <f t="shared" si="11"/>
        <v>0</v>
      </c>
      <c r="CY37" s="47" t="e">
        <f t="shared" si="12"/>
        <v>#DIV/0!</v>
      </c>
      <c r="CZ37" s="44">
        <f t="shared" si="13"/>
        <v>0</v>
      </c>
      <c r="DA37" s="48" t="e">
        <f t="shared" si="14"/>
        <v>#DIV/0!</v>
      </c>
      <c r="DB37" s="46">
        <f t="shared" si="15"/>
        <v>0</v>
      </c>
      <c r="DC37" s="47" t="e">
        <f t="shared" si="16"/>
        <v>#DIV/0!</v>
      </c>
      <c r="DD37" s="44">
        <f t="shared" si="17"/>
        <v>0</v>
      </c>
      <c r="DE37" s="47" t="e">
        <f t="shared" si="18"/>
        <v>#DIV/0!</v>
      </c>
      <c r="DF37" s="44">
        <f t="shared" si="19"/>
        <v>0</v>
      </c>
      <c r="DG37" s="48" t="e">
        <f t="shared" si="20"/>
        <v>#DIV/0!</v>
      </c>
      <c r="DH37" s="174"/>
      <c r="DI37" s="187" t="s">
        <v>35</v>
      </c>
      <c r="DJ37" s="46">
        <f t="shared" si="21"/>
        <v>0</v>
      </c>
      <c r="DK37" s="44">
        <f t="shared" si="22"/>
        <v>0</v>
      </c>
      <c r="DL37" s="45">
        <f t="shared" si="23"/>
        <v>0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/>
      <c r="E38" s="47"/>
      <c r="F38" s="44"/>
      <c r="G38" s="47"/>
      <c r="H38" s="44"/>
      <c r="I38" s="48"/>
      <c r="J38" s="46"/>
      <c r="K38" s="47"/>
      <c r="L38" s="44"/>
      <c r="M38" s="47"/>
      <c r="N38" s="44"/>
      <c r="O38" s="48"/>
      <c r="P38" s="137"/>
      <c r="Q38" s="138"/>
      <c r="R38" s="139"/>
      <c r="S38" s="39"/>
      <c r="T38" s="43"/>
      <c r="U38" s="47"/>
      <c r="V38" s="44"/>
      <c r="W38" s="47"/>
      <c r="X38" s="44"/>
      <c r="Y38" s="48"/>
      <c r="Z38" s="46"/>
      <c r="AA38" s="47"/>
      <c r="AB38" s="44"/>
      <c r="AC38" s="47"/>
      <c r="AD38" s="44"/>
      <c r="AE38" s="48"/>
      <c r="AF38" s="137"/>
      <c r="AG38" s="138"/>
      <c r="AH38" s="139"/>
      <c r="AI38" s="41"/>
      <c r="AJ38" s="43"/>
      <c r="AK38" s="47"/>
      <c r="AL38" s="44"/>
      <c r="AM38" s="47"/>
      <c r="AN38" s="44"/>
      <c r="AO38" s="48"/>
      <c r="AP38" s="46"/>
      <c r="AQ38" s="47"/>
      <c r="AR38" s="44"/>
      <c r="AS38" s="47"/>
      <c r="AT38" s="44"/>
      <c r="AU38" s="48"/>
      <c r="AV38" s="137"/>
      <c r="AW38" s="138"/>
      <c r="AX38" s="139"/>
      <c r="AY38" s="41"/>
      <c r="AZ38" s="43"/>
      <c r="BA38" s="47"/>
      <c r="BB38" s="44"/>
      <c r="BC38" s="47"/>
      <c r="BD38" s="44"/>
      <c r="BE38" s="48"/>
      <c r="BF38" s="46"/>
      <c r="BG38" s="47"/>
      <c r="BH38" s="44"/>
      <c r="BI38" s="47"/>
      <c r="BJ38" s="44"/>
      <c r="BK38" s="48"/>
      <c r="BL38" s="137"/>
      <c r="BM38" s="138"/>
      <c r="BN38" s="139"/>
      <c r="BO38" s="41"/>
      <c r="BP38" s="43"/>
      <c r="BQ38" s="47"/>
      <c r="BR38" s="44"/>
      <c r="BS38" s="47"/>
      <c r="BT38" s="44"/>
      <c r="BU38" s="48"/>
      <c r="BV38" s="46"/>
      <c r="BW38" s="47"/>
      <c r="BX38" s="44"/>
      <c r="BY38" s="47"/>
      <c r="BZ38" s="44"/>
      <c r="CA38" s="48"/>
      <c r="CB38" s="137"/>
      <c r="CC38" s="138"/>
      <c r="CD38" s="139"/>
      <c r="CE38" s="41"/>
      <c r="CF38" s="43"/>
      <c r="CG38" s="47"/>
      <c r="CH38" s="44"/>
      <c r="CI38" s="47"/>
      <c r="CJ38" s="44"/>
      <c r="CK38" s="48"/>
      <c r="CL38" s="46"/>
      <c r="CM38" s="47"/>
      <c r="CN38" s="44"/>
      <c r="CO38" s="47"/>
      <c r="CP38" s="44"/>
      <c r="CQ38" s="48"/>
      <c r="CR38" s="137"/>
      <c r="CS38" s="138"/>
      <c r="CT38" s="139"/>
      <c r="CU38" s="41"/>
      <c r="CV38" s="46">
        <f t="shared" si="9"/>
        <v>0</v>
      </c>
      <c r="CW38" s="47" t="e">
        <f t="shared" si="10"/>
        <v>#DIV/0!</v>
      </c>
      <c r="CX38" s="47">
        <f t="shared" si="11"/>
        <v>0</v>
      </c>
      <c r="CY38" s="47" t="e">
        <f t="shared" si="12"/>
        <v>#DIV/0!</v>
      </c>
      <c r="CZ38" s="44">
        <f t="shared" si="13"/>
        <v>0</v>
      </c>
      <c r="DA38" s="48" t="e">
        <f t="shared" si="14"/>
        <v>#DIV/0!</v>
      </c>
      <c r="DB38" s="46">
        <f t="shared" si="15"/>
        <v>0</v>
      </c>
      <c r="DC38" s="47" t="e">
        <f t="shared" si="16"/>
        <v>#DIV/0!</v>
      </c>
      <c r="DD38" s="44">
        <f t="shared" si="17"/>
        <v>0</v>
      </c>
      <c r="DE38" s="47" t="e">
        <f t="shared" si="18"/>
        <v>#DIV/0!</v>
      </c>
      <c r="DF38" s="44">
        <f t="shared" si="19"/>
        <v>0</v>
      </c>
      <c r="DG38" s="48" t="e">
        <f t="shared" si="20"/>
        <v>#DIV/0!</v>
      </c>
      <c r="DH38" s="174"/>
      <c r="DI38" s="187" t="s">
        <v>36</v>
      </c>
      <c r="DJ38" s="46">
        <f t="shared" si="21"/>
        <v>0</v>
      </c>
      <c r="DK38" s="44">
        <f t="shared" si="22"/>
        <v>0</v>
      </c>
      <c r="DL38" s="45">
        <f t="shared" si="23"/>
        <v>0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/>
      <c r="E39" s="47"/>
      <c r="F39" s="44"/>
      <c r="G39" s="47"/>
      <c r="H39" s="44"/>
      <c r="I39" s="48"/>
      <c r="J39" s="46"/>
      <c r="K39" s="47"/>
      <c r="L39" s="44"/>
      <c r="M39" s="47"/>
      <c r="N39" s="44"/>
      <c r="O39" s="48"/>
      <c r="P39" s="137"/>
      <c r="Q39" s="138"/>
      <c r="R39" s="139"/>
      <c r="S39" s="39"/>
      <c r="T39" s="43"/>
      <c r="U39" s="47"/>
      <c r="V39" s="44"/>
      <c r="W39" s="47"/>
      <c r="X39" s="44"/>
      <c r="Y39" s="48"/>
      <c r="Z39" s="46"/>
      <c r="AA39" s="47"/>
      <c r="AB39" s="44"/>
      <c r="AC39" s="47"/>
      <c r="AD39" s="44"/>
      <c r="AE39" s="48"/>
      <c r="AF39" s="137"/>
      <c r="AG39" s="138"/>
      <c r="AH39" s="139"/>
      <c r="AI39" s="41"/>
      <c r="AJ39" s="43"/>
      <c r="AK39" s="47"/>
      <c r="AL39" s="44"/>
      <c r="AM39" s="47"/>
      <c r="AN39" s="44"/>
      <c r="AO39" s="48"/>
      <c r="AP39" s="46"/>
      <c r="AQ39" s="47"/>
      <c r="AR39" s="44"/>
      <c r="AS39" s="47"/>
      <c r="AT39" s="44"/>
      <c r="AU39" s="48"/>
      <c r="AV39" s="137"/>
      <c r="AW39" s="138"/>
      <c r="AX39" s="139"/>
      <c r="AY39" s="41"/>
      <c r="AZ39" s="43"/>
      <c r="BA39" s="47"/>
      <c r="BB39" s="44"/>
      <c r="BC39" s="47"/>
      <c r="BD39" s="44"/>
      <c r="BE39" s="48"/>
      <c r="BF39" s="46"/>
      <c r="BG39" s="47"/>
      <c r="BH39" s="44"/>
      <c r="BI39" s="47"/>
      <c r="BJ39" s="44"/>
      <c r="BK39" s="48"/>
      <c r="BL39" s="137"/>
      <c r="BM39" s="138"/>
      <c r="BN39" s="139"/>
      <c r="BO39" s="41"/>
      <c r="BP39" s="43"/>
      <c r="BQ39" s="47"/>
      <c r="BR39" s="44"/>
      <c r="BS39" s="47"/>
      <c r="BT39" s="44"/>
      <c r="BU39" s="48"/>
      <c r="BV39" s="46"/>
      <c r="BW39" s="47"/>
      <c r="BX39" s="44"/>
      <c r="BY39" s="47"/>
      <c r="BZ39" s="44"/>
      <c r="CA39" s="48"/>
      <c r="CB39" s="137"/>
      <c r="CC39" s="138"/>
      <c r="CD39" s="139"/>
      <c r="CE39" s="41"/>
      <c r="CF39" s="43"/>
      <c r="CG39" s="47"/>
      <c r="CH39" s="44"/>
      <c r="CI39" s="47"/>
      <c r="CJ39" s="44"/>
      <c r="CK39" s="48"/>
      <c r="CL39" s="46"/>
      <c r="CM39" s="47"/>
      <c r="CN39" s="44"/>
      <c r="CO39" s="47"/>
      <c r="CP39" s="44"/>
      <c r="CQ39" s="48"/>
      <c r="CR39" s="137"/>
      <c r="CS39" s="138"/>
      <c r="CT39" s="139"/>
      <c r="CU39" s="41"/>
      <c r="CV39" s="46">
        <f t="shared" si="9"/>
        <v>0</v>
      </c>
      <c r="CW39" s="47" t="e">
        <f t="shared" si="10"/>
        <v>#DIV/0!</v>
      </c>
      <c r="CX39" s="47">
        <f t="shared" si="11"/>
        <v>0</v>
      </c>
      <c r="CY39" s="47" t="e">
        <f t="shared" si="12"/>
        <v>#DIV/0!</v>
      </c>
      <c r="CZ39" s="44">
        <f t="shared" si="13"/>
        <v>0</v>
      </c>
      <c r="DA39" s="48" t="e">
        <f t="shared" si="14"/>
        <v>#DIV/0!</v>
      </c>
      <c r="DB39" s="46">
        <f t="shared" si="15"/>
        <v>0</v>
      </c>
      <c r="DC39" s="47" t="e">
        <f t="shared" si="16"/>
        <v>#DIV/0!</v>
      </c>
      <c r="DD39" s="44">
        <f t="shared" si="17"/>
        <v>0</v>
      </c>
      <c r="DE39" s="47" t="e">
        <f t="shared" si="18"/>
        <v>#DIV/0!</v>
      </c>
      <c r="DF39" s="44">
        <f t="shared" si="19"/>
        <v>0</v>
      </c>
      <c r="DG39" s="48" t="e">
        <f t="shared" si="20"/>
        <v>#DIV/0!</v>
      </c>
      <c r="DH39" s="174"/>
      <c r="DI39" s="187" t="s">
        <v>37</v>
      </c>
      <c r="DJ39" s="46">
        <f t="shared" si="21"/>
        <v>0</v>
      </c>
      <c r="DK39" s="44">
        <f t="shared" si="22"/>
        <v>0</v>
      </c>
      <c r="DL39" s="45">
        <f t="shared" si="23"/>
        <v>0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/>
      <c r="E40" s="47"/>
      <c r="F40" s="44"/>
      <c r="G40" s="47"/>
      <c r="H40" s="44"/>
      <c r="I40" s="48"/>
      <c r="J40" s="46"/>
      <c r="K40" s="47"/>
      <c r="L40" s="44"/>
      <c r="M40" s="47"/>
      <c r="N40" s="44"/>
      <c r="O40" s="48"/>
      <c r="P40" s="137"/>
      <c r="Q40" s="138"/>
      <c r="R40" s="139"/>
      <c r="S40" s="39"/>
      <c r="T40" s="43"/>
      <c r="U40" s="47"/>
      <c r="V40" s="44"/>
      <c r="W40" s="47"/>
      <c r="X40" s="44"/>
      <c r="Y40" s="48"/>
      <c r="Z40" s="46"/>
      <c r="AA40" s="47"/>
      <c r="AB40" s="44"/>
      <c r="AC40" s="47"/>
      <c r="AD40" s="44"/>
      <c r="AE40" s="48"/>
      <c r="AF40" s="137"/>
      <c r="AG40" s="138"/>
      <c r="AH40" s="139"/>
      <c r="AI40" s="41"/>
      <c r="AJ40" s="43"/>
      <c r="AK40" s="47"/>
      <c r="AL40" s="44"/>
      <c r="AM40" s="47"/>
      <c r="AN40" s="44"/>
      <c r="AO40" s="48"/>
      <c r="AP40" s="46"/>
      <c r="AQ40" s="47"/>
      <c r="AR40" s="44"/>
      <c r="AS40" s="47"/>
      <c r="AT40" s="44"/>
      <c r="AU40" s="48"/>
      <c r="AV40" s="137"/>
      <c r="AW40" s="138"/>
      <c r="AX40" s="139"/>
      <c r="AY40" s="41"/>
      <c r="AZ40" s="43"/>
      <c r="BA40" s="47"/>
      <c r="BB40" s="44"/>
      <c r="BC40" s="47"/>
      <c r="BD40" s="44"/>
      <c r="BE40" s="48"/>
      <c r="BF40" s="46"/>
      <c r="BG40" s="47"/>
      <c r="BH40" s="44"/>
      <c r="BI40" s="47"/>
      <c r="BJ40" s="44"/>
      <c r="BK40" s="48"/>
      <c r="BL40" s="137"/>
      <c r="BM40" s="138"/>
      <c r="BN40" s="139"/>
      <c r="BO40" s="41"/>
      <c r="BP40" s="43"/>
      <c r="BQ40" s="47"/>
      <c r="BR40" s="44"/>
      <c r="BS40" s="47"/>
      <c r="BT40" s="44"/>
      <c r="BU40" s="48"/>
      <c r="BV40" s="46"/>
      <c r="BW40" s="47"/>
      <c r="BX40" s="44"/>
      <c r="BY40" s="47"/>
      <c r="BZ40" s="44"/>
      <c r="CA40" s="48"/>
      <c r="CB40" s="137"/>
      <c r="CC40" s="138"/>
      <c r="CD40" s="139"/>
      <c r="CE40" s="41"/>
      <c r="CF40" s="43"/>
      <c r="CG40" s="47"/>
      <c r="CH40" s="44"/>
      <c r="CI40" s="47"/>
      <c r="CJ40" s="44"/>
      <c r="CK40" s="48"/>
      <c r="CL40" s="46"/>
      <c r="CM40" s="47"/>
      <c r="CN40" s="44"/>
      <c r="CO40" s="47"/>
      <c r="CP40" s="44"/>
      <c r="CQ40" s="48"/>
      <c r="CR40" s="137"/>
      <c r="CS40" s="138"/>
      <c r="CT40" s="139"/>
      <c r="CU40" s="41"/>
      <c r="CV40" s="46">
        <f t="shared" si="9"/>
        <v>0</v>
      </c>
      <c r="CW40" s="47" t="e">
        <f t="shared" si="10"/>
        <v>#DIV/0!</v>
      </c>
      <c r="CX40" s="47">
        <f t="shared" si="11"/>
        <v>0</v>
      </c>
      <c r="CY40" s="47" t="e">
        <f t="shared" si="12"/>
        <v>#DIV/0!</v>
      </c>
      <c r="CZ40" s="44">
        <f t="shared" si="13"/>
        <v>0</v>
      </c>
      <c r="DA40" s="48" t="e">
        <f t="shared" si="14"/>
        <v>#DIV/0!</v>
      </c>
      <c r="DB40" s="46">
        <f t="shared" si="15"/>
        <v>0</v>
      </c>
      <c r="DC40" s="47" t="e">
        <f t="shared" si="16"/>
        <v>#DIV/0!</v>
      </c>
      <c r="DD40" s="44">
        <f t="shared" si="17"/>
        <v>0</v>
      </c>
      <c r="DE40" s="47" t="e">
        <f t="shared" si="18"/>
        <v>#DIV/0!</v>
      </c>
      <c r="DF40" s="44">
        <f t="shared" si="19"/>
        <v>0</v>
      </c>
      <c r="DG40" s="48" t="e">
        <f t="shared" si="20"/>
        <v>#DIV/0!</v>
      </c>
      <c r="DH40" s="174"/>
      <c r="DI40" s="187" t="s">
        <v>38</v>
      </c>
      <c r="DJ40" s="46">
        <f t="shared" si="21"/>
        <v>0</v>
      </c>
      <c r="DK40" s="44">
        <f t="shared" si="22"/>
        <v>0</v>
      </c>
      <c r="DL40" s="45">
        <f t="shared" si="23"/>
        <v>0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/>
      <c r="E41" s="47"/>
      <c r="F41" s="44"/>
      <c r="G41" s="47"/>
      <c r="H41" s="44"/>
      <c r="I41" s="48"/>
      <c r="J41" s="46"/>
      <c r="K41" s="47"/>
      <c r="L41" s="44"/>
      <c r="M41" s="47"/>
      <c r="N41" s="44"/>
      <c r="O41" s="48"/>
      <c r="P41" s="137"/>
      <c r="Q41" s="138"/>
      <c r="R41" s="139"/>
      <c r="S41" s="39"/>
      <c r="T41" s="43"/>
      <c r="U41" s="47"/>
      <c r="V41" s="44"/>
      <c r="W41" s="47"/>
      <c r="X41" s="44"/>
      <c r="Y41" s="48"/>
      <c r="Z41" s="46"/>
      <c r="AA41" s="47"/>
      <c r="AB41" s="44"/>
      <c r="AC41" s="47"/>
      <c r="AD41" s="44"/>
      <c r="AE41" s="48"/>
      <c r="AF41" s="137"/>
      <c r="AG41" s="138"/>
      <c r="AH41" s="139"/>
      <c r="AI41" s="41"/>
      <c r="AJ41" s="43"/>
      <c r="AK41" s="47"/>
      <c r="AL41" s="44"/>
      <c r="AM41" s="47"/>
      <c r="AN41" s="44"/>
      <c r="AO41" s="48"/>
      <c r="AP41" s="46"/>
      <c r="AQ41" s="47"/>
      <c r="AR41" s="44"/>
      <c r="AS41" s="47"/>
      <c r="AT41" s="44"/>
      <c r="AU41" s="48"/>
      <c r="AV41" s="137"/>
      <c r="AW41" s="138"/>
      <c r="AX41" s="139"/>
      <c r="AY41" s="41"/>
      <c r="AZ41" s="43"/>
      <c r="BA41" s="47"/>
      <c r="BB41" s="44"/>
      <c r="BC41" s="47"/>
      <c r="BD41" s="44"/>
      <c r="BE41" s="48"/>
      <c r="BF41" s="46"/>
      <c r="BG41" s="47"/>
      <c r="BH41" s="44"/>
      <c r="BI41" s="47"/>
      <c r="BJ41" s="44"/>
      <c r="BK41" s="48"/>
      <c r="BL41" s="137"/>
      <c r="BM41" s="138"/>
      <c r="BN41" s="139"/>
      <c r="BO41" s="41"/>
      <c r="BP41" s="43"/>
      <c r="BQ41" s="47"/>
      <c r="BR41" s="44"/>
      <c r="BS41" s="47"/>
      <c r="BT41" s="44"/>
      <c r="BU41" s="48"/>
      <c r="BV41" s="46"/>
      <c r="BW41" s="47"/>
      <c r="BX41" s="44"/>
      <c r="BY41" s="47"/>
      <c r="BZ41" s="44"/>
      <c r="CA41" s="48"/>
      <c r="CB41" s="137"/>
      <c r="CC41" s="138"/>
      <c r="CD41" s="139"/>
      <c r="CE41" s="41"/>
      <c r="CF41" s="43"/>
      <c r="CG41" s="47"/>
      <c r="CH41" s="44"/>
      <c r="CI41" s="47"/>
      <c r="CJ41" s="44"/>
      <c r="CK41" s="48"/>
      <c r="CL41" s="46"/>
      <c r="CM41" s="47"/>
      <c r="CN41" s="44"/>
      <c r="CO41" s="47"/>
      <c r="CP41" s="44"/>
      <c r="CQ41" s="48"/>
      <c r="CR41" s="137"/>
      <c r="CS41" s="138"/>
      <c r="CT41" s="139"/>
      <c r="CU41" s="41"/>
      <c r="CV41" s="46">
        <f t="shared" si="9"/>
        <v>0</v>
      </c>
      <c r="CW41" s="47" t="e">
        <f t="shared" si="10"/>
        <v>#DIV/0!</v>
      </c>
      <c r="CX41" s="47">
        <f t="shared" si="11"/>
        <v>0</v>
      </c>
      <c r="CY41" s="47" t="e">
        <f t="shared" si="12"/>
        <v>#DIV/0!</v>
      </c>
      <c r="CZ41" s="44">
        <f t="shared" si="13"/>
        <v>0</v>
      </c>
      <c r="DA41" s="48" t="e">
        <f t="shared" si="14"/>
        <v>#DIV/0!</v>
      </c>
      <c r="DB41" s="46">
        <f t="shared" si="15"/>
        <v>0</v>
      </c>
      <c r="DC41" s="47" t="e">
        <f t="shared" si="16"/>
        <v>#DIV/0!</v>
      </c>
      <c r="DD41" s="44">
        <f t="shared" si="17"/>
        <v>0</v>
      </c>
      <c r="DE41" s="47" t="e">
        <f t="shared" si="18"/>
        <v>#DIV/0!</v>
      </c>
      <c r="DF41" s="44">
        <f t="shared" si="19"/>
        <v>0</v>
      </c>
      <c r="DG41" s="48" t="e">
        <f t="shared" si="20"/>
        <v>#DIV/0!</v>
      </c>
      <c r="DH41" s="174"/>
      <c r="DI41" s="187" t="s">
        <v>39</v>
      </c>
      <c r="DJ41" s="46">
        <f t="shared" si="21"/>
        <v>0</v>
      </c>
      <c r="DK41" s="44">
        <f t="shared" si="22"/>
        <v>0</v>
      </c>
      <c r="DL41" s="45">
        <f t="shared" si="23"/>
        <v>0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/>
      <c r="E42" s="47"/>
      <c r="F42" s="44"/>
      <c r="G42" s="47"/>
      <c r="H42" s="44"/>
      <c r="I42" s="48"/>
      <c r="J42" s="46"/>
      <c r="K42" s="47"/>
      <c r="L42" s="44"/>
      <c r="M42" s="47"/>
      <c r="N42" s="44"/>
      <c r="O42" s="48"/>
      <c r="P42" s="137"/>
      <c r="Q42" s="138"/>
      <c r="R42" s="139"/>
      <c r="S42" s="39"/>
      <c r="T42" s="43"/>
      <c r="U42" s="47"/>
      <c r="V42" s="44"/>
      <c r="W42" s="47"/>
      <c r="X42" s="44"/>
      <c r="Y42" s="48"/>
      <c r="Z42" s="46"/>
      <c r="AA42" s="47"/>
      <c r="AB42" s="44"/>
      <c r="AC42" s="47"/>
      <c r="AD42" s="44"/>
      <c r="AE42" s="48"/>
      <c r="AF42" s="137"/>
      <c r="AG42" s="138"/>
      <c r="AH42" s="139"/>
      <c r="AI42" s="41"/>
      <c r="AJ42" s="43"/>
      <c r="AK42" s="47"/>
      <c r="AL42" s="44"/>
      <c r="AM42" s="47"/>
      <c r="AN42" s="44"/>
      <c r="AO42" s="48"/>
      <c r="AP42" s="46"/>
      <c r="AQ42" s="47"/>
      <c r="AR42" s="44"/>
      <c r="AS42" s="47"/>
      <c r="AT42" s="44"/>
      <c r="AU42" s="48"/>
      <c r="AV42" s="137"/>
      <c r="AW42" s="138"/>
      <c r="AX42" s="139"/>
      <c r="AY42" s="41"/>
      <c r="AZ42" s="43"/>
      <c r="BA42" s="47"/>
      <c r="BB42" s="44"/>
      <c r="BC42" s="47"/>
      <c r="BD42" s="44"/>
      <c r="BE42" s="48"/>
      <c r="BF42" s="46"/>
      <c r="BG42" s="47"/>
      <c r="BH42" s="44"/>
      <c r="BI42" s="47"/>
      <c r="BJ42" s="44"/>
      <c r="BK42" s="48"/>
      <c r="BL42" s="137"/>
      <c r="BM42" s="138"/>
      <c r="BN42" s="139"/>
      <c r="BO42" s="41"/>
      <c r="BP42" s="43"/>
      <c r="BQ42" s="47"/>
      <c r="BR42" s="44"/>
      <c r="BS42" s="47"/>
      <c r="BT42" s="44"/>
      <c r="BU42" s="48"/>
      <c r="BV42" s="46"/>
      <c r="BW42" s="47"/>
      <c r="BX42" s="44"/>
      <c r="BY42" s="47"/>
      <c r="BZ42" s="44"/>
      <c r="CA42" s="48"/>
      <c r="CB42" s="137"/>
      <c r="CC42" s="138"/>
      <c r="CD42" s="139"/>
      <c r="CE42" s="41"/>
      <c r="CF42" s="43"/>
      <c r="CG42" s="47"/>
      <c r="CH42" s="44"/>
      <c r="CI42" s="47"/>
      <c r="CJ42" s="44"/>
      <c r="CK42" s="48"/>
      <c r="CL42" s="46"/>
      <c r="CM42" s="47"/>
      <c r="CN42" s="44"/>
      <c r="CO42" s="47"/>
      <c r="CP42" s="44"/>
      <c r="CQ42" s="48"/>
      <c r="CR42" s="137"/>
      <c r="CS42" s="138"/>
      <c r="CT42" s="139"/>
      <c r="CU42" s="41"/>
      <c r="CV42" s="46">
        <f t="shared" si="9"/>
        <v>0</v>
      </c>
      <c r="CW42" s="47" t="e">
        <f t="shared" si="10"/>
        <v>#DIV/0!</v>
      </c>
      <c r="CX42" s="47">
        <f t="shared" si="11"/>
        <v>0</v>
      </c>
      <c r="CY42" s="47" t="e">
        <f t="shared" si="12"/>
        <v>#DIV/0!</v>
      </c>
      <c r="CZ42" s="44">
        <f t="shared" si="13"/>
        <v>0</v>
      </c>
      <c r="DA42" s="48" t="e">
        <f t="shared" si="14"/>
        <v>#DIV/0!</v>
      </c>
      <c r="DB42" s="46">
        <f t="shared" si="15"/>
        <v>0</v>
      </c>
      <c r="DC42" s="47" t="e">
        <f t="shared" si="16"/>
        <v>#DIV/0!</v>
      </c>
      <c r="DD42" s="44">
        <f t="shared" si="17"/>
        <v>0</v>
      </c>
      <c r="DE42" s="47" t="e">
        <f t="shared" si="18"/>
        <v>#DIV/0!</v>
      </c>
      <c r="DF42" s="44">
        <f t="shared" si="19"/>
        <v>0</v>
      </c>
      <c r="DG42" s="48" t="e">
        <f t="shared" si="20"/>
        <v>#DIV/0!</v>
      </c>
      <c r="DH42" s="174"/>
      <c r="DI42" s="187" t="s">
        <v>55</v>
      </c>
      <c r="DJ42" s="46">
        <f t="shared" si="21"/>
        <v>0</v>
      </c>
      <c r="DK42" s="44">
        <f t="shared" si="22"/>
        <v>0</v>
      </c>
      <c r="DL42" s="45">
        <f t="shared" si="23"/>
        <v>0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/>
      <c r="E43" s="47"/>
      <c r="F43" s="44"/>
      <c r="G43" s="47"/>
      <c r="H43" s="44"/>
      <c r="I43" s="48"/>
      <c r="J43" s="46"/>
      <c r="K43" s="47"/>
      <c r="L43" s="44"/>
      <c r="M43" s="47"/>
      <c r="N43" s="44"/>
      <c r="O43" s="48"/>
      <c r="P43" s="137"/>
      <c r="Q43" s="138"/>
      <c r="R43" s="139"/>
      <c r="S43" s="39"/>
      <c r="T43" s="43"/>
      <c r="U43" s="47"/>
      <c r="V43" s="44"/>
      <c r="W43" s="47"/>
      <c r="X43" s="44"/>
      <c r="Y43" s="48"/>
      <c r="Z43" s="46"/>
      <c r="AA43" s="47"/>
      <c r="AB43" s="44"/>
      <c r="AC43" s="47"/>
      <c r="AD43" s="44"/>
      <c r="AE43" s="48"/>
      <c r="AF43" s="137"/>
      <c r="AG43" s="138"/>
      <c r="AH43" s="139"/>
      <c r="AI43" s="41"/>
      <c r="AJ43" s="43"/>
      <c r="AK43" s="47"/>
      <c r="AL43" s="44"/>
      <c r="AM43" s="47"/>
      <c r="AN43" s="44"/>
      <c r="AO43" s="48"/>
      <c r="AP43" s="46"/>
      <c r="AQ43" s="47"/>
      <c r="AR43" s="44"/>
      <c r="AS43" s="47"/>
      <c r="AT43" s="44"/>
      <c r="AU43" s="48"/>
      <c r="AV43" s="137"/>
      <c r="AW43" s="138"/>
      <c r="AX43" s="139"/>
      <c r="AY43" s="41"/>
      <c r="AZ43" s="43"/>
      <c r="BA43" s="47"/>
      <c r="BB43" s="44"/>
      <c r="BC43" s="47"/>
      <c r="BD43" s="44"/>
      <c r="BE43" s="48"/>
      <c r="BF43" s="46"/>
      <c r="BG43" s="47"/>
      <c r="BH43" s="44"/>
      <c r="BI43" s="47"/>
      <c r="BJ43" s="44"/>
      <c r="BK43" s="48"/>
      <c r="BL43" s="137"/>
      <c r="BM43" s="138"/>
      <c r="BN43" s="139"/>
      <c r="BO43" s="41"/>
      <c r="BP43" s="43"/>
      <c r="BQ43" s="47"/>
      <c r="BR43" s="44"/>
      <c r="BS43" s="47"/>
      <c r="BT43" s="44"/>
      <c r="BU43" s="48"/>
      <c r="BV43" s="46"/>
      <c r="BW43" s="47"/>
      <c r="BX43" s="44"/>
      <c r="BY43" s="47"/>
      <c r="BZ43" s="44"/>
      <c r="CA43" s="48"/>
      <c r="CB43" s="137"/>
      <c r="CC43" s="138"/>
      <c r="CD43" s="139"/>
      <c r="CE43" s="41"/>
      <c r="CF43" s="43"/>
      <c r="CG43" s="47"/>
      <c r="CH43" s="44"/>
      <c r="CI43" s="47"/>
      <c r="CJ43" s="44"/>
      <c r="CK43" s="48"/>
      <c r="CL43" s="46"/>
      <c r="CM43" s="47"/>
      <c r="CN43" s="44"/>
      <c r="CO43" s="47"/>
      <c r="CP43" s="44"/>
      <c r="CQ43" s="48"/>
      <c r="CR43" s="137"/>
      <c r="CS43" s="138"/>
      <c r="CT43" s="139"/>
      <c r="CU43" s="41"/>
      <c r="CV43" s="46">
        <f t="shared" si="9"/>
        <v>0</v>
      </c>
      <c r="CW43" s="47" t="e">
        <f t="shared" si="10"/>
        <v>#DIV/0!</v>
      </c>
      <c r="CX43" s="47">
        <f t="shared" si="11"/>
        <v>0</v>
      </c>
      <c r="CY43" s="47" t="e">
        <f t="shared" si="12"/>
        <v>#DIV/0!</v>
      </c>
      <c r="CZ43" s="44">
        <f t="shared" si="13"/>
        <v>0</v>
      </c>
      <c r="DA43" s="48" t="e">
        <f t="shared" si="14"/>
        <v>#DIV/0!</v>
      </c>
      <c r="DB43" s="46">
        <f t="shared" si="15"/>
        <v>0</v>
      </c>
      <c r="DC43" s="47" t="e">
        <f t="shared" si="16"/>
        <v>#DIV/0!</v>
      </c>
      <c r="DD43" s="44">
        <f t="shared" si="17"/>
        <v>0</v>
      </c>
      <c r="DE43" s="47" t="e">
        <f t="shared" si="18"/>
        <v>#DIV/0!</v>
      </c>
      <c r="DF43" s="44">
        <f t="shared" si="19"/>
        <v>0</v>
      </c>
      <c r="DG43" s="48" t="e">
        <f t="shared" si="20"/>
        <v>#DIV/0!</v>
      </c>
      <c r="DH43" s="174"/>
      <c r="DI43" s="187" t="s">
        <v>56</v>
      </c>
      <c r="DJ43" s="46">
        <f t="shared" si="21"/>
        <v>0</v>
      </c>
      <c r="DK43" s="44">
        <f t="shared" si="22"/>
        <v>0</v>
      </c>
      <c r="DL43" s="45">
        <f t="shared" si="23"/>
        <v>0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/>
      <c r="E44" s="47"/>
      <c r="F44" s="44"/>
      <c r="G44" s="47"/>
      <c r="H44" s="44"/>
      <c r="I44" s="48"/>
      <c r="J44" s="46"/>
      <c r="K44" s="47"/>
      <c r="L44" s="44"/>
      <c r="M44" s="47"/>
      <c r="N44" s="44"/>
      <c r="O44" s="48"/>
      <c r="P44" s="137"/>
      <c r="Q44" s="138"/>
      <c r="R44" s="139"/>
      <c r="S44" s="39"/>
      <c r="T44" s="43"/>
      <c r="U44" s="47"/>
      <c r="V44" s="44"/>
      <c r="W44" s="47"/>
      <c r="X44" s="44"/>
      <c r="Y44" s="48"/>
      <c r="Z44" s="46"/>
      <c r="AA44" s="47"/>
      <c r="AB44" s="44"/>
      <c r="AC44" s="47"/>
      <c r="AD44" s="44"/>
      <c r="AE44" s="48"/>
      <c r="AF44" s="137"/>
      <c r="AG44" s="138"/>
      <c r="AH44" s="139"/>
      <c r="AI44" s="41"/>
      <c r="AJ44" s="43"/>
      <c r="AK44" s="47"/>
      <c r="AL44" s="44"/>
      <c r="AM44" s="47"/>
      <c r="AN44" s="44"/>
      <c r="AO44" s="48"/>
      <c r="AP44" s="46"/>
      <c r="AQ44" s="47"/>
      <c r="AR44" s="44"/>
      <c r="AS44" s="47"/>
      <c r="AT44" s="44"/>
      <c r="AU44" s="48"/>
      <c r="AV44" s="137"/>
      <c r="AW44" s="138"/>
      <c r="AX44" s="139"/>
      <c r="AY44" s="41"/>
      <c r="AZ44" s="43"/>
      <c r="BA44" s="47"/>
      <c r="BB44" s="44"/>
      <c r="BC44" s="47"/>
      <c r="BD44" s="44"/>
      <c r="BE44" s="48"/>
      <c r="BF44" s="46"/>
      <c r="BG44" s="47"/>
      <c r="BH44" s="44"/>
      <c r="BI44" s="47"/>
      <c r="BJ44" s="44"/>
      <c r="BK44" s="48"/>
      <c r="BL44" s="137"/>
      <c r="BM44" s="138"/>
      <c r="BN44" s="139"/>
      <c r="BO44" s="41"/>
      <c r="BP44" s="43"/>
      <c r="BQ44" s="47"/>
      <c r="BR44" s="44"/>
      <c r="BS44" s="47"/>
      <c r="BT44" s="44"/>
      <c r="BU44" s="48"/>
      <c r="BV44" s="46"/>
      <c r="BW44" s="47"/>
      <c r="BX44" s="44"/>
      <c r="BY44" s="47"/>
      <c r="BZ44" s="44"/>
      <c r="CA44" s="48"/>
      <c r="CB44" s="137"/>
      <c r="CC44" s="138"/>
      <c r="CD44" s="139"/>
      <c r="CE44" s="41"/>
      <c r="CF44" s="43"/>
      <c r="CG44" s="47"/>
      <c r="CH44" s="44"/>
      <c r="CI44" s="47"/>
      <c r="CJ44" s="44"/>
      <c r="CK44" s="48"/>
      <c r="CL44" s="46"/>
      <c r="CM44" s="47"/>
      <c r="CN44" s="44"/>
      <c r="CO44" s="47"/>
      <c r="CP44" s="44"/>
      <c r="CQ44" s="48"/>
      <c r="CR44" s="137"/>
      <c r="CS44" s="138"/>
      <c r="CT44" s="139"/>
      <c r="CU44" s="41"/>
      <c r="CV44" s="46">
        <f t="shared" si="9"/>
        <v>0</v>
      </c>
      <c r="CW44" s="47" t="e">
        <f t="shared" si="10"/>
        <v>#DIV/0!</v>
      </c>
      <c r="CX44" s="47">
        <f t="shared" si="11"/>
        <v>0</v>
      </c>
      <c r="CY44" s="47" t="e">
        <f t="shared" si="12"/>
        <v>#DIV/0!</v>
      </c>
      <c r="CZ44" s="44">
        <f t="shared" si="13"/>
        <v>0</v>
      </c>
      <c r="DA44" s="48" t="e">
        <f t="shared" si="14"/>
        <v>#DIV/0!</v>
      </c>
      <c r="DB44" s="46">
        <f t="shared" si="15"/>
        <v>0</v>
      </c>
      <c r="DC44" s="47" t="e">
        <f t="shared" si="16"/>
        <v>#DIV/0!</v>
      </c>
      <c r="DD44" s="44">
        <f t="shared" si="17"/>
        <v>0</v>
      </c>
      <c r="DE44" s="47" t="e">
        <f t="shared" si="18"/>
        <v>#DIV/0!</v>
      </c>
      <c r="DF44" s="44">
        <f t="shared" si="19"/>
        <v>0</v>
      </c>
      <c r="DG44" s="48" t="e">
        <f t="shared" si="20"/>
        <v>#DIV/0!</v>
      </c>
      <c r="DH44" s="174"/>
      <c r="DI44" s="187" t="s">
        <v>60</v>
      </c>
      <c r="DJ44" s="46">
        <f t="shared" si="21"/>
        <v>0</v>
      </c>
      <c r="DK44" s="44">
        <f t="shared" si="22"/>
        <v>0</v>
      </c>
      <c r="DL44" s="45">
        <f t="shared" si="23"/>
        <v>0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/>
      <c r="E45" s="47"/>
      <c r="F45" s="44"/>
      <c r="G45" s="47"/>
      <c r="H45" s="44"/>
      <c r="I45" s="48"/>
      <c r="J45" s="46"/>
      <c r="K45" s="47"/>
      <c r="L45" s="44"/>
      <c r="M45" s="47"/>
      <c r="N45" s="44"/>
      <c r="O45" s="48"/>
      <c r="P45" s="137"/>
      <c r="Q45" s="138"/>
      <c r="R45" s="139"/>
      <c r="S45" s="39"/>
      <c r="T45" s="43"/>
      <c r="U45" s="47"/>
      <c r="V45" s="44"/>
      <c r="W45" s="47"/>
      <c r="X45" s="44"/>
      <c r="Y45" s="48"/>
      <c r="Z45" s="46"/>
      <c r="AA45" s="47"/>
      <c r="AB45" s="44"/>
      <c r="AC45" s="47"/>
      <c r="AD45" s="44"/>
      <c r="AE45" s="48"/>
      <c r="AF45" s="137"/>
      <c r="AG45" s="138"/>
      <c r="AH45" s="139"/>
      <c r="AI45" s="41"/>
      <c r="AJ45" s="43"/>
      <c r="AK45" s="47"/>
      <c r="AL45" s="44"/>
      <c r="AM45" s="47"/>
      <c r="AN45" s="44"/>
      <c r="AO45" s="48"/>
      <c r="AP45" s="46"/>
      <c r="AQ45" s="47"/>
      <c r="AR45" s="44"/>
      <c r="AS45" s="47"/>
      <c r="AT45" s="44"/>
      <c r="AU45" s="48"/>
      <c r="AV45" s="137"/>
      <c r="AW45" s="138"/>
      <c r="AX45" s="139"/>
      <c r="AY45" s="41"/>
      <c r="AZ45" s="43"/>
      <c r="BA45" s="47"/>
      <c r="BB45" s="44"/>
      <c r="BC45" s="47"/>
      <c r="BD45" s="44"/>
      <c r="BE45" s="48"/>
      <c r="BF45" s="46"/>
      <c r="BG45" s="47"/>
      <c r="BH45" s="44"/>
      <c r="BI45" s="47"/>
      <c r="BJ45" s="44"/>
      <c r="BK45" s="48"/>
      <c r="BL45" s="137"/>
      <c r="BM45" s="138"/>
      <c r="BN45" s="139"/>
      <c r="BO45" s="41"/>
      <c r="BP45" s="43"/>
      <c r="BQ45" s="47"/>
      <c r="BR45" s="44"/>
      <c r="BS45" s="47"/>
      <c r="BT45" s="44"/>
      <c r="BU45" s="48"/>
      <c r="BV45" s="46"/>
      <c r="BW45" s="47"/>
      <c r="BX45" s="44"/>
      <c r="BY45" s="47"/>
      <c r="BZ45" s="44"/>
      <c r="CA45" s="48"/>
      <c r="CB45" s="137"/>
      <c r="CC45" s="138"/>
      <c r="CD45" s="139"/>
      <c r="CE45" s="41"/>
      <c r="CF45" s="43"/>
      <c r="CG45" s="47"/>
      <c r="CH45" s="44"/>
      <c r="CI45" s="47"/>
      <c r="CJ45" s="44"/>
      <c r="CK45" s="48"/>
      <c r="CL45" s="46"/>
      <c r="CM45" s="47"/>
      <c r="CN45" s="44"/>
      <c r="CO45" s="47"/>
      <c r="CP45" s="44"/>
      <c r="CQ45" s="48"/>
      <c r="CR45" s="137"/>
      <c r="CS45" s="138"/>
      <c r="CT45" s="139"/>
      <c r="CU45" s="41"/>
      <c r="CV45" s="46">
        <f t="shared" si="9"/>
        <v>0</v>
      </c>
      <c r="CW45" s="47" t="e">
        <f t="shared" si="10"/>
        <v>#DIV/0!</v>
      </c>
      <c r="CX45" s="47">
        <f t="shared" si="11"/>
        <v>0</v>
      </c>
      <c r="CY45" s="47" t="e">
        <f t="shared" si="12"/>
        <v>#DIV/0!</v>
      </c>
      <c r="CZ45" s="44">
        <f t="shared" si="13"/>
        <v>0</v>
      </c>
      <c r="DA45" s="48" t="e">
        <f t="shared" si="14"/>
        <v>#DIV/0!</v>
      </c>
      <c r="DB45" s="46">
        <f t="shared" si="15"/>
        <v>0</v>
      </c>
      <c r="DC45" s="47" t="e">
        <f t="shared" si="16"/>
        <v>#DIV/0!</v>
      </c>
      <c r="DD45" s="44">
        <f t="shared" si="17"/>
        <v>0</v>
      </c>
      <c r="DE45" s="47" t="e">
        <f t="shared" si="18"/>
        <v>#DIV/0!</v>
      </c>
      <c r="DF45" s="44">
        <f t="shared" si="19"/>
        <v>0</v>
      </c>
      <c r="DG45" s="48" t="e">
        <f t="shared" si="20"/>
        <v>#DIV/0!</v>
      </c>
      <c r="DH45" s="174"/>
      <c r="DI45" s="187" t="s">
        <v>61</v>
      </c>
      <c r="DJ45" s="46">
        <f t="shared" si="21"/>
        <v>0</v>
      </c>
      <c r="DK45" s="44">
        <f t="shared" si="22"/>
        <v>0</v>
      </c>
      <c r="DL45" s="45">
        <f t="shared" si="23"/>
        <v>0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/>
      <c r="E46" s="47"/>
      <c r="F46" s="44"/>
      <c r="G46" s="47"/>
      <c r="H46" s="44"/>
      <c r="I46" s="48"/>
      <c r="J46" s="46"/>
      <c r="K46" s="47"/>
      <c r="L46" s="44"/>
      <c r="M46" s="47"/>
      <c r="N46" s="44"/>
      <c r="O46" s="48"/>
      <c r="P46" s="137"/>
      <c r="Q46" s="138"/>
      <c r="R46" s="139"/>
      <c r="S46" s="39"/>
      <c r="T46" s="43"/>
      <c r="U46" s="47"/>
      <c r="V46" s="44"/>
      <c r="W46" s="47"/>
      <c r="X46" s="44"/>
      <c r="Y46" s="48"/>
      <c r="Z46" s="46"/>
      <c r="AA46" s="47"/>
      <c r="AB46" s="44"/>
      <c r="AC46" s="47"/>
      <c r="AD46" s="44"/>
      <c r="AE46" s="48"/>
      <c r="AF46" s="137"/>
      <c r="AG46" s="138"/>
      <c r="AH46" s="139"/>
      <c r="AI46" s="41"/>
      <c r="AJ46" s="43"/>
      <c r="AK46" s="47"/>
      <c r="AL46" s="44"/>
      <c r="AM46" s="47"/>
      <c r="AN46" s="44"/>
      <c r="AO46" s="48"/>
      <c r="AP46" s="46"/>
      <c r="AQ46" s="47"/>
      <c r="AR46" s="44"/>
      <c r="AS46" s="47"/>
      <c r="AT46" s="44"/>
      <c r="AU46" s="48"/>
      <c r="AV46" s="137"/>
      <c r="AW46" s="138"/>
      <c r="AX46" s="139"/>
      <c r="AY46" s="41"/>
      <c r="AZ46" s="43"/>
      <c r="BA46" s="47"/>
      <c r="BB46" s="44"/>
      <c r="BC46" s="47"/>
      <c r="BD46" s="44"/>
      <c r="BE46" s="48"/>
      <c r="BF46" s="46"/>
      <c r="BG46" s="47"/>
      <c r="BH46" s="44"/>
      <c r="BI46" s="47"/>
      <c r="BJ46" s="44"/>
      <c r="BK46" s="48"/>
      <c r="BL46" s="137"/>
      <c r="BM46" s="138"/>
      <c r="BN46" s="139"/>
      <c r="BO46" s="41"/>
      <c r="BP46" s="43"/>
      <c r="BQ46" s="47"/>
      <c r="BR46" s="44"/>
      <c r="BS46" s="47"/>
      <c r="BT46" s="44"/>
      <c r="BU46" s="48"/>
      <c r="BV46" s="46"/>
      <c r="BW46" s="47"/>
      <c r="BX46" s="44"/>
      <c r="BY46" s="47"/>
      <c r="BZ46" s="44"/>
      <c r="CA46" s="48"/>
      <c r="CB46" s="137"/>
      <c r="CC46" s="138"/>
      <c r="CD46" s="139"/>
      <c r="CE46" s="41"/>
      <c r="CF46" s="43"/>
      <c r="CG46" s="47"/>
      <c r="CH46" s="44"/>
      <c r="CI46" s="47"/>
      <c r="CJ46" s="44"/>
      <c r="CK46" s="48"/>
      <c r="CL46" s="46"/>
      <c r="CM46" s="47"/>
      <c r="CN46" s="44"/>
      <c r="CO46" s="47"/>
      <c r="CP46" s="44"/>
      <c r="CQ46" s="48"/>
      <c r="CR46" s="137"/>
      <c r="CS46" s="138"/>
      <c r="CT46" s="139"/>
      <c r="CU46" s="41"/>
      <c r="CV46" s="46">
        <f t="shared" si="9"/>
        <v>0</v>
      </c>
      <c r="CW46" s="47" t="e">
        <f t="shared" si="10"/>
        <v>#DIV/0!</v>
      </c>
      <c r="CX46" s="47">
        <f t="shared" si="11"/>
        <v>0</v>
      </c>
      <c r="CY46" s="47" t="e">
        <f t="shared" si="12"/>
        <v>#DIV/0!</v>
      </c>
      <c r="CZ46" s="44">
        <f t="shared" si="13"/>
        <v>0</v>
      </c>
      <c r="DA46" s="48" t="e">
        <f t="shared" si="14"/>
        <v>#DIV/0!</v>
      </c>
      <c r="DB46" s="46">
        <f t="shared" si="15"/>
        <v>0</v>
      </c>
      <c r="DC46" s="47" t="e">
        <f t="shared" si="16"/>
        <v>#DIV/0!</v>
      </c>
      <c r="DD46" s="44">
        <f t="shared" si="17"/>
        <v>0</v>
      </c>
      <c r="DE46" s="47" t="e">
        <f t="shared" si="18"/>
        <v>#DIV/0!</v>
      </c>
      <c r="DF46" s="44">
        <f t="shared" si="19"/>
        <v>0</v>
      </c>
      <c r="DG46" s="48" t="e">
        <f t="shared" si="20"/>
        <v>#DIV/0!</v>
      </c>
      <c r="DH46" s="174"/>
      <c r="DI46" s="187" t="s">
        <v>47</v>
      </c>
      <c r="DJ46" s="46">
        <f t="shared" si="21"/>
        <v>0</v>
      </c>
      <c r="DK46" s="44">
        <f t="shared" si="22"/>
        <v>0</v>
      </c>
      <c r="DL46" s="45">
        <f t="shared" si="23"/>
        <v>0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/>
      <c r="E47" s="47"/>
      <c r="F47" s="44"/>
      <c r="G47" s="47"/>
      <c r="H47" s="44"/>
      <c r="I47" s="48"/>
      <c r="J47" s="46"/>
      <c r="K47" s="47"/>
      <c r="L47" s="44"/>
      <c r="M47" s="47"/>
      <c r="N47" s="44"/>
      <c r="O47" s="48"/>
      <c r="P47" s="137"/>
      <c r="Q47" s="138"/>
      <c r="R47" s="139"/>
      <c r="S47" s="39"/>
      <c r="T47" s="43"/>
      <c r="U47" s="47"/>
      <c r="V47" s="44"/>
      <c r="W47" s="47"/>
      <c r="X47" s="44"/>
      <c r="Y47" s="48"/>
      <c r="Z47" s="46"/>
      <c r="AA47" s="47"/>
      <c r="AB47" s="44"/>
      <c r="AC47" s="47"/>
      <c r="AD47" s="44"/>
      <c r="AE47" s="48"/>
      <c r="AF47" s="137"/>
      <c r="AG47" s="138"/>
      <c r="AH47" s="139"/>
      <c r="AI47" s="41"/>
      <c r="AJ47" s="43"/>
      <c r="AK47" s="47"/>
      <c r="AL47" s="44"/>
      <c r="AM47" s="47"/>
      <c r="AN47" s="44"/>
      <c r="AO47" s="48"/>
      <c r="AP47" s="46"/>
      <c r="AQ47" s="47"/>
      <c r="AR47" s="44"/>
      <c r="AS47" s="47"/>
      <c r="AT47" s="44"/>
      <c r="AU47" s="48"/>
      <c r="AV47" s="137"/>
      <c r="AW47" s="138"/>
      <c r="AX47" s="139"/>
      <c r="AY47" s="41"/>
      <c r="AZ47" s="43"/>
      <c r="BA47" s="47"/>
      <c r="BB47" s="44"/>
      <c r="BC47" s="47"/>
      <c r="BD47" s="44"/>
      <c r="BE47" s="48"/>
      <c r="BF47" s="46"/>
      <c r="BG47" s="47"/>
      <c r="BH47" s="44"/>
      <c r="BI47" s="47"/>
      <c r="BJ47" s="44"/>
      <c r="BK47" s="48"/>
      <c r="BL47" s="137"/>
      <c r="BM47" s="138"/>
      <c r="BN47" s="139"/>
      <c r="BO47" s="41"/>
      <c r="BP47" s="43"/>
      <c r="BQ47" s="47"/>
      <c r="BR47" s="44"/>
      <c r="BS47" s="47"/>
      <c r="BT47" s="44"/>
      <c r="BU47" s="48"/>
      <c r="BV47" s="46"/>
      <c r="BW47" s="47"/>
      <c r="BX47" s="44"/>
      <c r="BY47" s="47"/>
      <c r="BZ47" s="44"/>
      <c r="CA47" s="48"/>
      <c r="CB47" s="137"/>
      <c r="CC47" s="138"/>
      <c r="CD47" s="139"/>
      <c r="CE47" s="41"/>
      <c r="CF47" s="43"/>
      <c r="CG47" s="47"/>
      <c r="CH47" s="44"/>
      <c r="CI47" s="47"/>
      <c r="CJ47" s="44"/>
      <c r="CK47" s="48"/>
      <c r="CL47" s="46"/>
      <c r="CM47" s="47"/>
      <c r="CN47" s="44"/>
      <c r="CO47" s="47"/>
      <c r="CP47" s="44"/>
      <c r="CQ47" s="48"/>
      <c r="CR47" s="137"/>
      <c r="CS47" s="138"/>
      <c r="CT47" s="139"/>
      <c r="CU47" s="41"/>
      <c r="CV47" s="46">
        <f t="shared" si="9"/>
        <v>0</v>
      </c>
      <c r="CW47" s="47" t="e">
        <f t="shared" si="10"/>
        <v>#DIV/0!</v>
      </c>
      <c r="CX47" s="47">
        <f t="shared" si="11"/>
        <v>0</v>
      </c>
      <c r="CY47" s="47" t="e">
        <f t="shared" si="12"/>
        <v>#DIV/0!</v>
      </c>
      <c r="CZ47" s="44">
        <f t="shared" si="13"/>
        <v>0</v>
      </c>
      <c r="DA47" s="48" t="e">
        <f t="shared" si="14"/>
        <v>#DIV/0!</v>
      </c>
      <c r="DB47" s="46">
        <f t="shared" si="15"/>
        <v>0</v>
      </c>
      <c r="DC47" s="47" t="e">
        <f t="shared" si="16"/>
        <v>#DIV/0!</v>
      </c>
      <c r="DD47" s="44">
        <f t="shared" si="17"/>
        <v>0</v>
      </c>
      <c r="DE47" s="47" t="e">
        <f t="shared" si="18"/>
        <v>#DIV/0!</v>
      </c>
      <c r="DF47" s="44">
        <f t="shared" si="19"/>
        <v>0</v>
      </c>
      <c r="DG47" s="48" t="e">
        <f t="shared" si="20"/>
        <v>#DIV/0!</v>
      </c>
      <c r="DH47" s="174"/>
      <c r="DI47" s="187" t="s">
        <v>40</v>
      </c>
      <c r="DJ47" s="46">
        <f t="shared" si="21"/>
        <v>0</v>
      </c>
      <c r="DK47" s="44">
        <f t="shared" si="22"/>
        <v>0</v>
      </c>
      <c r="DL47" s="45">
        <f t="shared" si="23"/>
        <v>0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/>
      <c r="E48" s="47"/>
      <c r="F48" s="44"/>
      <c r="G48" s="47"/>
      <c r="H48" s="44"/>
      <c r="I48" s="48"/>
      <c r="J48" s="46"/>
      <c r="K48" s="47"/>
      <c r="L48" s="44"/>
      <c r="M48" s="47"/>
      <c r="N48" s="44"/>
      <c r="O48" s="48"/>
      <c r="P48" s="137"/>
      <c r="Q48" s="138"/>
      <c r="R48" s="139"/>
      <c r="S48" s="39"/>
      <c r="T48" s="43"/>
      <c r="U48" s="47"/>
      <c r="V48" s="44"/>
      <c r="W48" s="47"/>
      <c r="X48" s="44"/>
      <c r="Y48" s="48"/>
      <c r="Z48" s="46"/>
      <c r="AA48" s="47"/>
      <c r="AB48" s="44"/>
      <c r="AC48" s="47"/>
      <c r="AD48" s="44"/>
      <c r="AE48" s="48"/>
      <c r="AF48" s="137"/>
      <c r="AG48" s="138"/>
      <c r="AH48" s="139"/>
      <c r="AI48" s="41"/>
      <c r="AJ48" s="43"/>
      <c r="AK48" s="47"/>
      <c r="AL48" s="44"/>
      <c r="AM48" s="47"/>
      <c r="AN48" s="44"/>
      <c r="AO48" s="48"/>
      <c r="AP48" s="46"/>
      <c r="AQ48" s="47"/>
      <c r="AR48" s="44"/>
      <c r="AS48" s="47"/>
      <c r="AT48" s="44"/>
      <c r="AU48" s="48"/>
      <c r="AV48" s="137"/>
      <c r="AW48" s="138"/>
      <c r="AX48" s="139"/>
      <c r="AY48" s="41"/>
      <c r="AZ48" s="43"/>
      <c r="BA48" s="47"/>
      <c r="BB48" s="44"/>
      <c r="BC48" s="47"/>
      <c r="BD48" s="44"/>
      <c r="BE48" s="48"/>
      <c r="BF48" s="46"/>
      <c r="BG48" s="47"/>
      <c r="BH48" s="44"/>
      <c r="BI48" s="47"/>
      <c r="BJ48" s="44"/>
      <c r="BK48" s="48"/>
      <c r="BL48" s="137"/>
      <c r="BM48" s="138"/>
      <c r="BN48" s="139"/>
      <c r="BO48" s="41"/>
      <c r="BP48" s="43"/>
      <c r="BQ48" s="47"/>
      <c r="BR48" s="44"/>
      <c r="BS48" s="47"/>
      <c r="BT48" s="44"/>
      <c r="BU48" s="48"/>
      <c r="BV48" s="46"/>
      <c r="BW48" s="47"/>
      <c r="BX48" s="44"/>
      <c r="BY48" s="47"/>
      <c r="BZ48" s="44"/>
      <c r="CA48" s="48"/>
      <c r="CB48" s="137"/>
      <c r="CC48" s="138"/>
      <c r="CD48" s="139"/>
      <c r="CE48" s="41"/>
      <c r="CF48" s="43"/>
      <c r="CG48" s="47"/>
      <c r="CH48" s="44"/>
      <c r="CI48" s="47"/>
      <c r="CJ48" s="44"/>
      <c r="CK48" s="48"/>
      <c r="CL48" s="46"/>
      <c r="CM48" s="47"/>
      <c r="CN48" s="44"/>
      <c r="CO48" s="47"/>
      <c r="CP48" s="44"/>
      <c r="CQ48" s="48"/>
      <c r="CR48" s="137"/>
      <c r="CS48" s="138"/>
      <c r="CT48" s="139"/>
      <c r="CU48" s="41"/>
      <c r="CV48" s="46">
        <f t="shared" si="9"/>
        <v>0</v>
      </c>
      <c r="CW48" s="47" t="e">
        <f t="shared" si="10"/>
        <v>#DIV/0!</v>
      </c>
      <c r="CX48" s="61">
        <f t="shared" si="11"/>
        <v>0</v>
      </c>
      <c r="CY48" s="61" t="e">
        <f t="shared" si="12"/>
        <v>#DIV/0!</v>
      </c>
      <c r="CZ48" s="44">
        <f t="shared" si="13"/>
        <v>0</v>
      </c>
      <c r="DA48" s="62" t="e">
        <f t="shared" si="14"/>
        <v>#DIV/0!</v>
      </c>
      <c r="DB48" s="63">
        <f t="shared" si="15"/>
        <v>0</v>
      </c>
      <c r="DC48" s="61" t="e">
        <f t="shared" si="16"/>
        <v>#DIV/0!</v>
      </c>
      <c r="DD48" s="64">
        <f t="shared" si="17"/>
        <v>0</v>
      </c>
      <c r="DE48" s="61" t="e">
        <f t="shared" si="18"/>
        <v>#DIV/0!</v>
      </c>
      <c r="DF48" s="64">
        <f t="shared" si="19"/>
        <v>0</v>
      </c>
      <c r="DG48" s="62" t="e">
        <f t="shared" si="20"/>
        <v>#DIV/0!</v>
      </c>
      <c r="DH48" s="176"/>
      <c r="DI48" s="187" t="s">
        <v>53</v>
      </c>
      <c r="DJ48" s="63">
        <f t="shared" si="21"/>
        <v>0</v>
      </c>
      <c r="DK48" s="64">
        <f t="shared" si="22"/>
        <v>0</v>
      </c>
      <c r="DL48" s="65">
        <f t="shared" si="23"/>
        <v>0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/>
      <c r="E49" s="47"/>
      <c r="F49" s="44"/>
      <c r="G49" s="47"/>
      <c r="H49" s="44"/>
      <c r="I49" s="48"/>
      <c r="J49" s="46"/>
      <c r="K49" s="47"/>
      <c r="L49" s="44"/>
      <c r="M49" s="47"/>
      <c r="N49" s="44"/>
      <c r="O49" s="48"/>
      <c r="P49" s="137"/>
      <c r="Q49" s="138"/>
      <c r="R49" s="139"/>
      <c r="S49" s="39"/>
      <c r="T49" s="43"/>
      <c r="U49" s="47"/>
      <c r="V49" s="44"/>
      <c r="W49" s="47"/>
      <c r="X49" s="44"/>
      <c r="Y49" s="48"/>
      <c r="Z49" s="46"/>
      <c r="AA49" s="47"/>
      <c r="AB49" s="44"/>
      <c r="AC49" s="47"/>
      <c r="AD49" s="44"/>
      <c r="AE49" s="48"/>
      <c r="AF49" s="137"/>
      <c r="AG49" s="138"/>
      <c r="AH49" s="139"/>
      <c r="AI49" s="41"/>
      <c r="AJ49" s="43"/>
      <c r="AK49" s="47"/>
      <c r="AL49" s="44"/>
      <c r="AM49" s="47"/>
      <c r="AN49" s="44"/>
      <c r="AO49" s="48"/>
      <c r="AP49" s="46"/>
      <c r="AQ49" s="47"/>
      <c r="AR49" s="44"/>
      <c r="AS49" s="47"/>
      <c r="AT49" s="44"/>
      <c r="AU49" s="48"/>
      <c r="AV49" s="137"/>
      <c r="AW49" s="138"/>
      <c r="AX49" s="139"/>
      <c r="AY49" s="41"/>
      <c r="AZ49" s="43"/>
      <c r="BA49" s="47"/>
      <c r="BB49" s="44"/>
      <c r="BC49" s="47"/>
      <c r="BD49" s="44"/>
      <c r="BE49" s="48"/>
      <c r="BF49" s="46"/>
      <c r="BG49" s="47"/>
      <c r="BH49" s="44"/>
      <c r="BI49" s="47"/>
      <c r="BJ49" s="44"/>
      <c r="BK49" s="48"/>
      <c r="BL49" s="137"/>
      <c r="BM49" s="138"/>
      <c r="BN49" s="139"/>
      <c r="BO49" s="41"/>
      <c r="BP49" s="43"/>
      <c r="BQ49" s="47"/>
      <c r="BR49" s="44"/>
      <c r="BS49" s="47"/>
      <c r="BT49" s="44"/>
      <c r="BU49" s="48"/>
      <c r="BV49" s="46"/>
      <c r="BW49" s="47"/>
      <c r="BX49" s="44"/>
      <c r="BY49" s="47"/>
      <c r="BZ49" s="44"/>
      <c r="CA49" s="48"/>
      <c r="CB49" s="137"/>
      <c r="CC49" s="138"/>
      <c r="CD49" s="139"/>
      <c r="CE49" s="41"/>
      <c r="CF49" s="43"/>
      <c r="CG49" s="47"/>
      <c r="CH49" s="44"/>
      <c r="CI49" s="47"/>
      <c r="CJ49" s="44"/>
      <c r="CK49" s="48"/>
      <c r="CL49" s="46"/>
      <c r="CM49" s="47"/>
      <c r="CN49" s="44"/>
      <c r="CO49" s="47"/>
      <c r="CP49" s="44"/>
      <c r="CQ49" s="48"/>
      <c r="CR49" s="137"/>
      <c r="CS49" s="138"/>
      <c r="CT49" s="139"/>
      <c r="CU49" s="41"/>
      <c r="CV49" s="46">
        <f t="shared" si="9"/>
        <v>0</v>
      </c>
      <c r="CW49" s="47" t="e">
        <f t="shared" si="10"/>
        <v>#DIV/0!</v>
      </c>
      <c r="CX49" s="47">
        <f t="shared" si="11"/>
        <v>0</v>
      </c>
      <c r="CY49" s="47" t="e">
        <f t="shared" si="12"/>
        <v>#DIV/0!</v>
      </c>
      <c r="CZ49" s="44">
        <f t="shared" si="13"/>
        <v>0</v>
      </c>
      <c r="DA49" s="48" t="e">
        <f t="shared" si="14"/>
        <v>#DIV/0!</v>
      </c>
      <c r="DB49" s="46">
        <f t="shared" si="15"/>
        <v>0</v>
      </c>
      <c r="DC49" s="47" t="e">
        <f t="shared" si="16"/>
        <v>#DIV/0!</v>
      </c>
      <c r="DD49" s="44">
        <f t="shared" si="17"/>
        <v>0</v>
      </c>
      <c r="DE49" s="47" t="e">
        <f t="shared" si="18"/>
        <v>#DIV/0!</v>
      </c>
      <c r="DF49" s="44">
        <f t="shared" si="19"/>
        <v>0</v>
      </c>
      <c r="DG49" s="48" t="e">
        <f t="shared" si="20"/>
        <v>#DIV/0!</v>
      </c>
      <c r="DH49" s="174"/>
      <c r="DI49" s="187" t="s">
        <v>41</v>
      </c>
      <c r="DJ49" s="46">
        <f t="shared" si="21"/>
        <v>0</v>
      </c>
      <c r="DK49" s="44">
        <f t="shared" si="22"/>
        <v>0</v>
      </c>
      <c r="DL49" s="45">
        <f t="shared" si="23"/>
        <v>0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/>
      <c r="E50" s="47"/>
      <c r="F50" s="44"/>
      <c r="G50" s="47"/>
      <c r="H50" s="44"/>
      <c r="I50" s="48"/>
      <c r="J50" s="46"/>
      <c r="K50" s="47"/>
      <c r="L50" s="44"/>
      <c r="M50" s="47"/>
      <c r="N50" s="44"/>
      <c r="O50" s="48"/>
      <c r="P50" s="137"/>
      <c r="Q50" s="138"/>
      <c r="R50" s="139"/>
      <c r="S50" s="39"/>
      <c r="T50" s="43"/>
      <c r="U50" s="47"/>
      <c r="V50" s="44"/>
      <c r="W50" s="47"/>
      <c r="X50" s="44"/>
      <c r="Y50" s="48"/>
      <c r="Z50" s="46"/>
      <c r="AA50" s="47"/>
      <c r="AB50" s="44"/>
      <c r="AC50" s="47"/>
      <c r="AD50" s="44"/>
      <c r="AE50" s="48"/>
      <c r="AF50" s="137"/>
      <c r="AG50" s="138"/>
      <c r="AH50" s="139"/>
      <c r="AI50" s="41"/>
      <c r="AJ50" s="43"/>
      <c r="AK50" s="47"/>
      <c r="AL50" s="44"/>
      <c r="AM50" s="47"/>
      <c r="AN50" s="44"/>
      <c r="AO50" s="48"/>
      <c r="AP50" s="46"/>
      <c r="AQ50" s="47"/>
      <c r="AR50" s="44"/>
      <c r="AS50" s="47"/>
      <c r="AT50" s="44"/>
      <c r="AU50" s="48"/>
      <c r="AV50" s="137"/>
      <c r="AW50" s="138"/>
      <c r="AX50" s="139"/>
      <c r="AY50" s="41"/>
      <c r="AZ50" s="43"/>
      <c r="BA50" s="47"/>
      <c r="BB50" s="44"/>
      <c r="BC50" s="47"/>
      <c r="BD50" s="44"/>
      <c r="BE50" s="48"/>
      <c r="BF50" s="46"/>
      <c r="BG50" s="47"/>
      <c r="BH50" s="44"/>
      <c r="BI50" s="47"/>
      <c r="BJ50" s="44"/>
      <c r="BK50" s="48"/>
      <c r="BL50" s="137"/>
      <c r="BM50" s="138"/>
      <c r="BN50" s="139"/>
      <c r="BO50" s="41"/>
      <c r="BP50" s="43"/>
      <c r="BQ50" s="47"/>
      <c r="BR50" s="44"/>
      <c r="BS50" s="47"/>
      <c r="BT50" s="44"/>
      <c r="BU50" s="48"/>
      <c r="BV50" s="46"/>
      <c r="BW50" s="47"/>
      <c r="BX50" s="44"/>
      <c r="BY50" s="47"/>
      <c r="BZ50" s="44"/>
      <c r="CA50" s="48"/>
      <c r="CB50" s="137"/>
      <c r="CC50" s="138"/>
      <c r="CD50" s="139"/>
      <c r="CE50" s="41"/>
      <c r="CF50" s="43"/>
      <c r="CG50" s="47"/>
      <c r="CH50" s="44"/>
      <c r="CI50" s="47"/>
      <c r="CJ50" s="44"/>
      <c r="CK50" s="48"/>
      <c r="CL50" s="46"/>
      <c r="CM50" s="47"/>
      <c r="CN50" s="44"/>
      <c r="CO50" s="47"/>
      <c r="CP50" s="44"/>
      <c r="CQ50" s="48"/>
      <c r="CR50" s="137"/>
      <c r="CS50" s="138"/>
      <c r="CT50" s="139"/>
      <c r="CU50" s="41"/>
      <c r="CV50" s="46">
        <f t="shared" si="9"/>
        <v>0</v>
      </c>
      <c r="CW50" s="47" t="e">
        <f t="shared" si="10"/>
        <v>#DIV/0!</v>
      </c>
      <c r="CX50" s="47">
        <f t="shared" si="11"/>
        <v>0</v>
      </c>
      <c r="CY50" s="47" t="e">
        <f t="shared" si="12"/>
        <v>#DIV/0!</v>
      </c>
      <c r="CZ50" s="44">
        <f t="shared" si="13"/>
        <v>0</v>
      </c>
      <c r="DA50" s="48" t="e">
        <f t="shared" si="14"/>
        <v>#DIV/0!</v>
      </c>
      <c r="DB50" s="46">
        <f t="shared" si="15"/>
        <v>0</v>
      </c>
      <c r="DC50" s="47" t="e">
        <f t="shared" si="16"/>
        <v>#DIV/0!</v>
      </c>
      <c r="DD50" s="44">
        <f t="shared" si="17"/>
        <v>0</v>
      </c>
      <c r="DE50" s="47" t="e">
        <f t="shared" si="18"/>
        <v>#DIV/0!</v>
      </c>
      <c r="DF50" s="44">
        <f t="shared" si="19"/>
        <v>0</v>
      </c>
      <c r="DG50" s="48" t="e">
        <f t="shared" si="20"/>
        <v>#DIV/0!</v>
      </c>
      <c r="DH50" s="174"/>
      <c r="DI50" s="187" t="s">
        <v>42</v>
      </c>
      <c r="DJ50" s="46">
        <f t="shared" si="21"/>
        <v>0</v>
      </c>
      <c r="DK50" s="44">
        <f t="shared" si="22"/>
        <v>0</v>
      </c>
      <c r="DL50" s="45">
        <f t="shared" si="23"/>
        <v>0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/>
      <c r="E51" s="47"/>
      <c r="F51" s="44"/>
      <c r="G51" s="47"/>
      <c r="H51" s="44"/>
      <c r="I51" s="48"/>
      <c r="J51" s="46"/>
      <c r="K51" s="47"/>
      <c r="L51" s="44"/>
      <c r="M51" s="47"/>
      <c r="N51" s="44"/>
      <c r="O51" s="48"/>
      <c r="P51" s="137"/>
      <c r="Q51" s="138"/>
      <c r="R51" s="139"/>
      <c r="S51" s="39"/>
      <c r="T51" s="43"/>
      <c r="U51" s="47"/>
      <c r="V51" s="44"/>
      <c r="W51" s="47"/>
      <c r="X51" s="44"/>
      <c r="Y51" s="48"/>
      <c r="Z51" s="46"/>
      <c r="AA51" s="47"/>
      <c r="AB51" s="44"/>
      <c r="AC51" s="47"/>
      <c r="AD51" s="44"/>
      <c r="AE51" s="48"/>
      <c r="AF51" s="137"/>
      <c r="AG51" s="138"/>
      <c r="AH51" s="139"/>
      <c r="AI51" s="41"/>
      <c r="AJ51" s="43"/>
      <c r="AK51" s="47"/>
      <c r="AL51" s="44"/>
      <c r="AM51" s="47"/>
      <c r="AN51" s="44"/>
      <c r="AO51" s="48"/>
      <c r="AP51" s="46"/>
      <c r="AQ51" s="47"/>
      <c r="AR51" s="44"/>
      <c r="AS51" s="47"/>
      <c r="AT51" s="44"/>
      <c r="AU51" s="48"/>
      <c r="AV51" s="137"/>
      <c r="AW51" s="138"/>
      <c r="AX51" s="139"/>
      <c r="AY51" s="41"/>
      <c r="AZ51" s="43"/>
      <c r="BA51" s="47"/>
      <c r="BB51" s="44"/>
      <c r="BC51" s="47"/>
      <c r="BD51" s="44"/>
      <c r="BE51" s="48"/>
      <c r="BF51" s="46"/>
      <c r="BG51" s="47"/>
      <c r="BH51" s="44"/>
      <c r="BI51" s="47"/>
      <c r="BJ51" s="44"/>
      <c r="BK51" s="48"/>
      <c r="BL51" s="137"/>
      <c r="BM51" s="138"/>
      <c r="BN51" s="139"/>
      <c r="BO51" s="41"/>
      <c r="BP51" s="43"/>
      <c r="BQ51" s="47"/>
      <c r="BR51" s="44"/>
      <c r="BS51" s="47"/>
      <c r="BT51" s="44"/>
      <c r="BU51" s="48"/>
      <c r="BV51" s="46"/>
      <c r="BW51" s="47"/>
      <c r="BX51" s="44"/>
      <c r="BY51" s="47"/>
      <c r="BZ51" s="44"/>
      <c r="CA51" s="48"/>
      <c r="CB51" s="137"/>
      <c r="CC51" s="138"/>
      <c r="CD51" s="139"/>
      <c r="CE51" s="41"/>
      <c r="CF51" s="43"/>
      <c r="CG51" s="47"/>
      <c r="CH51" s="44"/>
      <c r="CI51" s="47"/>
      <c r="CJ51" s="44"/>
      <c r="CK51" s="48"/>
      <c r="CL51" s="46"/>
      <c r="CM51" s="47"/>
      <c r="CN51" s="44"/>
      <c r="CO51" s="47"/>
      <c r="CP51" s="44"/>
      <c r="CQ51" s="48"/>
      <c r="CR51" s="137"/>
      <c r="CS51" s="138"/>
      <c r="CT51" s="139"/>
      <c r="CU51" s="41"/>
      <c r="CV51" s="46">
        <f t="shared" si="9"/>
        <v>0</v>
      </c>
      <c r="CW51" s="47" t="e">
        <f t="shared" si="10"/>
        <v>#DIV/0!</v>
      </c>
      <c r="CX51" s="47">
        <f t="shared" si="11"/>
        <v>0</v>
      </c>
      <c r="CY51" s="47" t="e">
        <f t="shared" si="12"/>
        <v>#DIV/0!</v>
      </c>
      <c r="CZ51" s="44">
        <f t="shared" si="13"/>
        <v>0</v>
      </c>
      <c r="DA51" s="48" t="e">
        <f t="shared" si="14"/>
        <v>#DIV/0!</v>
      </c>
      <c r="DB51" s="46">
        <f t="shared" si="15"/>
        <v>0</v>
      </c>
      <c r="DC51" s="47" t="e">
        <f t="shared" si="16"/>
        <v>#DIV/0!</v>
      </c>
      <c r="DD51" s="44">
        <f t="shared" si="17"/>
        <v>0</v>
      </c>
      <c r="DE51" s="47" t="e">
        <f t="shared" si="18"/>
        <v>#DIV/0!</v>
      </c>
      <c r="DF51" s="44">
        <f t="shared" si="19"/>
        <v>0</v>
      </c>
      <c r="DG51" s="48" t="e">
        <f t="shared" si="20"/>
        <v>#DIV/0!</v>
      </c>
      <c r="DH51" s="174"/>
      <c r="DI51" s="187" t="s">
        <v>62</v>
      </c>
      <c r="DJ51" s="46">
        <f t="shared" si="21"/>
        <v>0</v>
      </c>
      <c r="DK51" s="44">
        <f t="shared" si="22"/>
        <v>0</v>
      </c>
      <c r="DL51" s="45">
        <f t="shared" si="23"/>
        <v>0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/>
      <c r="E52" s="47"/>
      <c r="F52" s="44"/>
      <c r="G52" s="47"/>
      <c r="H52" s="44"/>
      <c r="I52" s="48"/>
      <c r="J52" s="46"/>
      <c r="K52" s="47"/>
      <c r="L52" s="44"/>
      <c r="M52" s="47"/>
      <c r="N52" s="44"/>
      <c r="O52" s="48"/>
      <c r="P52" s="137"/>
      <c r="Q52" s="138"/>
      <c r="R52" s="139"/>
      <c r="S52" s="39"/>
      <c r="T52" s="43"/>
      <c r="U52" s="47"/>
      <c r="V52" s="44"/>
      <c r="W52" s="47"/>
      <c r="X52" s="44"/>
      <c r="Y52" s="48"/>
      <c r="Z52" s="46"/>
      <c r="AA52" s="47"/>
      <c r="AB52" s="44"/>
      <c r="AC52" s="47"/>
      <c r="AD52" s="44"/>
      <c r="AE52" s="48"/>
      <c r="AF52" s="137"/>
      <c r="AG52" s="138"/>
      <c r="AH52" s="139"/>
      <c r="AI52" s="41"/>
      <c r="AJ52" s="43"/>
      <c r="AK52" s="47"/>
      <c r="AL52" s="44"/>
      <c r="AM52" s="47"/>
      <c r="AN52" s="44"/>
      <c r="AO52" s="48"/>
      <c r="AP52" s="46"/>
      <c r="AQ52" s="47"/>
      <c r="AR52" s="44"/>
      <c r="AS52" s="47"/>
      <c r="AT52" s="44"/>
      <c r="AU52" s="48"/>
      <c r="AV52" s="137"/>
      <c r="AW52" s="138"/>
      <c r="AX52" s="139"/>
      <c r="AY52" s="41"/>
      <c r="AZ52" s="43"/>
      <c r="BA52" s="47"/>
      <c r="BB52" s="44"/>
      <c r="BC52" s="47"/>
      <c r="BD52" s="44"/>
      <c r="BE52" s="48"/>
      <c r="BF52" s="46"/>
      <c r="BG52" s="47"/>
      <c r="BH52" s="44"/>
      <c r="BI52" s="47"/>
      <c r="BJ52" s="44"/>
      <c r="BK52" s="48"/>
      <c r="BL52" s="137"/>
      <c r="BM52" s="138"/>
      <c r="BN52" s="139"/>
      <c r="BO52" s="41"/>
      <c r="BP52" s="43"/>
      <c r="BQ52" s="47"/>
      <c r="BR52" s="44"/>
      <c r="BS52" s="47"/>
      <c r="BT52" s="44"/>
      <c r="BU52" s="48"/>
      <c r="BV52" s="46"/>
      <c r="BW52" s="47"/>
      <c r="BX52" s="44"/>
      <c r="BY52" s="47"/>
      <c r="BZ52" s="44"/>
      <c r="CA52" s="48"/>
      <c r="CB52" s="137"/>
      <c r="CC52" s="138"/>
      <c r="CD52" s="139"/>
      <c r="CE52" s="41"/>
      <c r="CF52" s="43"/>
      <c r="CG52" s="47"/>
      <c r="CH52" s="44"/>
      <c r="CI52" s="47"/>
      <c r="CJ52" s="44"/>
      <c r="CK52" s="48"/>
      <c r="CL52" s="46"/>
      <c r="CM52" s="47"/>
      <c r="CN52" s="44"/>
      <c r="CO52" s="47"/>
      <c r="CP52" s="44"/>
      <c r="CQ52" s="48"/>
      <c r="CR52" s="137"/>
      <c r="CS52" s="138"/>
      <c r="CT52" s="139"/>
      <c r="CU52" s="41"/>
      <c r="CV52" s="46">
        <f t="shared" si="9"/>
        <v>0</v>
      </c>
      <c r="CW52" s="47" t="e">
        <f t="shared" si="10"/>
        <v>#DIV/0!</v>
      </c>
      <c r="CX52" s="47">
        <f t="shared" si="11"/>
        <v>0</v>
      </c>
      <c r="CY52" s="47" t="e">
        <f t="shared" si="12"/>
        <v>#DIV/0!</v>
      </c>
      <c r="CZ52" s="44">
        <f t="shared" si="13"/>
        <v>0</v>
      </c>
      <c r="DA52" s="48" t="e">
        <f t="shared" si="14"/>
        <v>#DIV/0!</v>
      </c>
      <c r="DB52" s="46">
        <f t="shared" si="15"/>
        <v>0</v>
      </c>
      <c r="DC52" s="47" t="e">
        <f t="shared" si="16"/>
        <v>#DIV/0!</v>
      </c>
      <c r="DD52" s="44">
        <f t="shared" si="17"/>
        <v>0</v>
      </c>
      <c r="DE52" s="47" t="e">
        <f t="shared" si="18"/>
        <v>#DIV/0!</v>
      </c>
      <c r="DF52" s="44">
        <f t="shared" si="19"/>
        <v>0</v>
      </c>
      <c r="DG52" s="48" t="e">
        <f t="shared" si="20"/>
        <v>#DIV/0!</v>
      </c>
      <c r="DH52" s="174"/>
      <c r="DI52" s="187" t="s">
        <v>43</v>
      </c>
      <c r="DJ52" s="46">
        <f t="shared" si="21"/>
        <v>0</v>
      </c>
      <c r="DK52" s="44">
        <f t="shared" si="22"/>
        <v>0</v>
      </c>
      <c r="DL52" s="45">
        <f t="shared" si="23"/>
        <v>0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/>
      <c r="E53" s="47"/>
      <c r="F53" s="44"/>
      <c r="G53" s="47"/>
      <c r="H53" s="44"/>
      <c r="I53" s="48"/>
      <c r="J53" s="46"/>
      <c r="K53" s="47"/>
      <c r="L53" s="44"/>
      <c r="M53" s="47"/>
      <c r="N53" s="44"/>
      <c r="O53" s="48"/>
      <c r="P53" s="137"/>
      <c r="Q53" s="138"/>
      <c r="R53" s="139"/>
      <c r="S53" s="39"/>
      <c r="T53" s="43"/>
      <c r="U53" s="47"/>
      <c r="V53" s="44"/>
      <c r="W53" s="47"/>
      <c r="X53" s="44"/>
      <c r="Y53" s="48"/>
      <c r="Z53" s="46"/>
      <c r="AA53" s="47"/>
      <c r="AB53" s="44"/>
      <c r="AC53" s="47"/>
      <c r="AD53" s="44"/>
      <c r="AE53" s="48"/>
      <c r="AF53" s="137"/>
      <c r="AG53" s="138"/>
      <c r="AH53" s="139"/>
      <c r="AI53" s="41"/>
      <c r="AJ53" s="43"/>
      <c r="AK53" s="47"/>
      <c r="AL53" s="44"/>
      <c r="AM53" s="47"/>
      <c r="AN53" s="44"/>
      <c r="AO53" s="48"/>
      <c r="AP53" s="46"/>
      <c r="AQ53" s="47"/>
      <c r="AR53" s="44"/>
      <c r="AS53" s="47"/>
      <c r="AT53" s="44"/>
      <c r="AU53" s="48"/>
      <c r="AV53" s="137"/>
      <c r="AW53" s="138"/>
      <c r="AX53" s="139"/>
      <c r="AY53" s="41"/>
      <c r="AZ53" s="43"/>
      <c r="BA53" s="47"/>
      <c r="BB53" s="44"/>
      <c r="BC53" s="47"/>
      <c r="BD53" s="44"/>
      <c r="BE53" s="48"/>
      <c r="BF53" s="46"/>
      <c r="BG53" s="47"/>
      <c r="BH53" s="44"/>
      <c r="BI53" s="47"/>
      <c r="BJ53" s="44"/>
      <c r="BK53" s="48"/>
      <c r="BL53" s="137"/>
      <c r="BM53" s="138"/>
      <c r="BN53" s="139"/>
      <c r="BO53" s="41"/>
      <c r="BP53" s="43"/>
      <c r="BQ53" s="47"/>
      <c r="BR53" s="44"/>
      <c r="BS53" s="47"/>
      <c r="BT53" s="44"/>
      <c r="BU53" s="48"/>
      <c r="BV53" s="46"/>
      <c r="BW53" s="47"/>
      <c r="BX53" s="44"/>
      <c r="BY53" s="47"/>
      <c r="BZ53" s="44"/>
      <c r="CA53" s="48"/>
      <c r="CB53" s="137"/>
      <c r="CC53" s="138"/>
      <c r="CD53" s="139"/>
      <c r="CE53" s="41"/>
      <c r="CF53" s="43"/>
      <c r="CG53" s="47"/>
      <c r="CH53" s="44"/>
      <c r="CI53" s="47"/>
      <c r="CJ53" s="44"/>
      <c r="CK53" s="48"/>
      <c r="CL53" s="46"/>
      <c r="CM53" s="47"/>
      <c r="CN53" s="44"/>
      <c r="CO53" s="47"/>
      <c r="CP53" s="44"/>
      <c r="CQ53" s="48"/>
      <c r="CR53" s="137"/>
      <c r="CS53" s="138"/>
      <c r="CT53" s="139"/>
      <c r="CU53" s="41"/>
      <c r="CV53" s="46">
        <f t="shared" si="9"/>
        <v>0</v>
      </c>
      <c r="CW53" s="47" t="e">
        <f t="shared" si="10"/>
        <v>#DIV/0!</v>
      </c>
      <c r="CX53" s="47">
        <f t="shared" si="11"/>
        <v>0</v>
      </c>
      <c r="CY53" s="47" t="e">
        <f t="shared" si="12"/>
        <v>#DIV/0!</v>
      </c>
      <c r="CZ53" s="44">
        <f t="shared" si="13"/>
        <v>0</v>
      </c>
      <c r="DA53" s="48" t="e">
        <f t="shared" si="14"/>
        <v>#DIV/0!</v>
      </c>
      <c r="DB53" s="46">
        <f t="shared" si="15"/>
        <v>0</v>
      </c>
      <c r="DC53" s="47" t="e">
        <f t="shared" si="16"/>
        <v>#DIV/0!</v>
      </c>
      <c r="DD53" s="44">
        <f t="shared" si="17"/>
        <v>0</v>
      </c>
      <c r="DE53" s="47" t="e">
        <f t="shared" si="18"/>
        <v>#DIV/0!</v>
      </c>
      <c r="DF53" s="44">
        <f t="shared" si="19"/>
        <v>0</v>
      </c>
      <c r="DG53" s="48" t="e">
        <f t="shared" si="20"/>
        <v>#DIV/0!</v>
      </c>
      <c r="DH53" s="174"/>
      <c r="DI53" s="187" t="s">
        <v>44</v>
      </c>
      <c r="DJ53" s="46">
        <f t="shared" si="21"/>
        <v>0</v>
      </c>
      <c r="DK53" s="44">
        <f t="shared" si="22"/>
        <v>0</v>
      </c>
      <c r="DL53" s="45">
        <f t="shared" si="23"/>
        <v>0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/>
      <c r="E54" s="47"/>
      <c r="F54" s="44"/>
      <c r="G54" s="47"/>
      <c r="H54" s="44"/>
      <c r="I54" s="48"/>
      <c r="J54" s="46"/>
      <c r="K54" s="47"/>
      <c r="L54" s="44"/>
      <c r="M54" s="47"/>
      <c r="N54" s="44"/>
      <c r="O54" s="48"/>
      <c r="P54" s="137"/>
      <c r="Q54" s="138"/>
      <c r="R54" s="139"/>
      <c r="S54" s="39"/>
      <c r="T54" s="43"/>
      <c r="U54" s="47"/>
      <c r="V54" s="44"/>
      <c r="W54" s="47"/>
      <c r="X54" s="44"/>
      <c r="Y54" s="48"/>
      <c r="Z54" s="46"/>
      <c r="AA54" s="47"/>
      <c r="AB54" s="44"/>
      <c r="AC54" s="47"/>
      <c r="AD54" s="44"/>
      <c r="AE54" s="48"/>
      <c r="AF54" s="137"/>
      <c r="AG54" s="138"/>
      <c r="AH54" s="139"/>
      <c r="AI54" s="41"/>
      <c r="AJ54" s="43"/>
      <c r="AK54" s="47"/>
      <c r="AL54" s="44"/>
      <c r="AM54" s="47"/>
      <c r="AN54" s="44"/>
      <c r="AO54" s="48"/>
      <c r="AP54" s="46"/>
      <c r="AQ54" s="47"/>
      <c r="AR54" s="44"/>
      <c r="AS54" s="47"/>
      <c r="AT54" s="44"/>
      <c r="AU54" s="48"/>
      <c r="AV54" s="137"/>
      <c r="AW54" s="138"/>
      <c r="AX54" s="139"/>
      <c r="AY54" s="41"/>
      <c r="AZ54" s="43"/>
      <c r="BA54" s="47"/>
      <c r="BB54" s="44"/>
      <c r="BC54" s="47"/>
      <c r="BD54" s="44"/>
      <c r="BE54" s="48"/>
      <c r="BF54" s="46"/>
      <c r="BG54" s="47"/>
      <c r="BH54" s="44"/>
      <c r="BI54" s="47"/>
      <c r="BJ54" s="44"/>
      <c r="BK54" s="48"/>
      <c r="BL54" s="137"/>
      <c r="BM54" s="138"/>
      <c r="BN54" s="139"/>
      <c r="BO54" s="41"/>
      <c r="BP54" s="43"/>
      <c r="BQ54" s="47"/>
      <c r="BR54" s="44"/>
      <c r="BS54" s="47"/>
      <c r="BT54" s="44"/>
      <c r="BU54" s="48"/>
      <c r="BV54" s="46"/>
      <c r="BW54" s="47"/>
      <c r="BX54" s="44"/>
      <c r="BY54" s="47"/>
      <c r="BZ54" s="44"/>
      <c r="CA54" s="48"/>
      <c r="CB54" s="137"/>
      <c r="CC54" s="138"/>
      <c r="CD54" s="139"/>
      <c r="CE54" s="41"/>
      <c r="CF54" s="43"/>
      <c r="CG54" s="47"/>
      <c r="CH54" s="44"/>
      <c r="CI54" s="47"/>
      <c r="CJ54" s="44"/>
      <c r="CK54" s="48"/>
      <c r="CL54" s="46"/>
      <c r="CM54" s="47"/>
      <c r="CN54" s="44"/>
      <c r="CO54" s="47"/>
      <c r="CP54" s="44"/>
      <c r="CQ54" s="48"/>
      <c r="CR54" s="137"/>
      <c r="CS54" s="138"/>
      <c r="CT54" s="139"/>
      <c r="CU54" s="41"/>
      <c r="CV54" s="46">
        <f t="shared" si="9"/>
        <v>0</v>
      </c>
      <c r="CW54" s="47" t="e">
        <f t="shared" si="10"/>
        <v>#DIV/0!</v>
      </c>
      <c r="CX54" s="47">
        <f t="shared" si="11"/>
        <v>0</v>
      </c>
      <c r="CY54" s="47" t="e">
        <f t="shared" si="12"/>
        <v>#DIV/0!</v>
      </c>
      <c r="CZ54" s="44">
        <f t="shared" si="13"/>
        <v>0</v>
      </c>
      <c r="DA54" s="48" t="e">
        <f t="shared" si="14"/>
        <v>#DIV/0!</v>
      </c>
      <c r="DB54" s="46">
        <f t="shared" si="15"/>
        <v>0</v>
      </c>
      <c r="DC54" s="47" t="e">
        <f t="shared" si="16"/>
        <v>#DIV/0!</v>
      </c>
      <c r="DD54" s="44">
        <f t="shared" si="17"/>
        <v>0</v>
      </c>
      <c r="DE54" s="47" t="e">
        <f t="shared" si="18"/>
        <v>#DIV/0!</v>
      </c>
      <c r="DF54" s="44">
        <f t="shared" si="19"/>
        <v>0</v>
      </c>
      <c r="DG54" s="48" t="e">
        <f t="shared" si="20"/>
        <v>#DIV/0!</v>
      </c>
      <c r="DH54" s="174"/>
      <c r="DI54" s="187" t="s">
        <v>45</v>
      </c>
      <c r="DJ54" s="46">
        <f t="shared" si="21"/>
        <v>0</v>
      </c>
      <c r="DK54" s="44">
        <f t="shared" si="22"/>
        <v>0</v>
      </c>
      <c r="DL54" s="45">
        <f t="shared" si="23"/>
        <v>0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/>
      <c r="E55" s="47"/>
      <c r="F55" s="44"/>
      <c r="G55" s="47"/>
      <c r="H55" s="44"/>
      <c r="I55" s="48"/>
      <c r="J55" s="46"/>
      <c r="K55" s="47"/>
      <c r="L55" s="44"/>
      <c r="M55" s="47"/>
      <c r="N55" s="44"/>
      <c r="O55" s="48"/>
      <c r="P55" s="137"/>
      <c r="Q55" s="138"/>
      <c r="R55" s="139"/>
      <c r="S55" s="39"/>
      <c r="T55" s="43"/>
      <c r="U55" s="47"/>
      <c r="V55" s="44"/>
      <c r="W55" s="47"/>
      <c r="X55" s="44"/>
      <c r="Y55" s="48"/>
      <c r="Z55" s="46"/>
      <c r="AA55" s="47"/>
      <c r="AB55" s="44"/>
      <c r="AC55" s="47"/>
      <c r="AD55" s="44"/>
      <c r="AE55" s="48"/>
      <c r="AF55" s="137"/>
      <c r="AG55" s="138"/>
      <c r="AH55" s="139"/>
      <c r="AI55" s="41"/>
      <c r="AJ55" s="43"/>
      <c r="AK55" s="47"/>
      <c r="AL55" s="44"/>
      <c r="AM55" s="47"/>
      <c r="AN55" s="44"/>
      <c r="AO55" s="48"/>
      <c r="AP55" s="46"/>
      <c r="AQ55" s="47"/>
      <c r="AR55" s="44"/>
      <c r="AS55" s="47"/>
      <c r="AT55" s="44"/>
      <c r="AU55" s="48"/>
      <c r="AV55" s="137"/>
      <c r="AW55" s="138"/>
      <c r="AX55" s="139"/>
      <c r="AY55" s="41"/>
      <c r="AZ55" s="43"/>
      <c r="BA55" s="47"/>
      <c r="BB55" s="44"/>
      <c r="BC55" s="47"/>
      <c r="BD55" s="44"/>
      <c r="BE55" s="48"/>
      <c r="BF55" s="46"/>
      <c r="BG55" s="47"/>
      <c r="BH55" s="44"/>
      <c r="BI55" s="47"/>
      <c r="BJ55" s="44"/>
      <c r="BK55" s="48"/>
      <c r="BL55" s="137"/>
      <c r="BM55" s="138"/>
      <c r="BN55" s="139"/>
      <c r="BO55" s="41"/>
      <c r="BP55" s="43"/>
      <c r="BQ55" s="47"/>
      <c r="BR55" s="44"/>
      <c r="BS55" s="47"/>
      <c r="BT55" s="44"/>
      <c r="BU55" s="48"/>
      <c r="BV55" s="46"/>
      <c r="BW55" s="47"/>
      <c r="BX55" s="44"/>
      <c r="BY55" s="47"/>
      <c r="BZ55" s="44"/>
      <c r="CA55" s="48"/>
      <c r="CB55" s="137"/>
      <c r="CC55" s="138"/>
      <c r="CD55" s="139"/>
      <c r="CE55" s="41"/>
      <c r="CF55" s="43"/>
      <c r="CG55" s="47"/>
      <c r="CH55" s="44"/>
      <c r="CI55" s="47"/>
      <c r="CJ55" s="44"/>
      <c r="CK55" s="48"/>
      <c r="CL55" s="46"/>
      <c r="CM55" s="47"/>
      <c r="CN55" s="44"/>
      <c r="CO55" s="47"/>
      <c r="CP55" s="44"/>
      <c r="CQ55" s="48"/>
      <c r="CR55" s="137"/>
      <c r="CS55" s="138"/>
      <c r="CT55" s="139"/>
      <c r="CU55" s="41"/>
      <c r="CV55" s="46">
        <f t="shared" si="9"/>
        <v>0</v>
      </c>
      <c r="CW55" s="47" t="e">
        <f t="shared" si="10"/>
        <v>#DIV/0!</v>
      </c>
      <c r="CX55" s="47">
        <f t="shared" si="11"/>
        <v>0</v>
      </c>
      <c r="CY55" s="47" t="e">
        <f t="shared" si="12"/>
        <v>#DIV/0!</v>
      </c>
      <c r="CZ55" s="44">
        <f t="shared" si="13"/>
        <v>0</v>
      </c>
      <c r="DA55" s="48" t="e">
        <f t="shared" si="14"/>
        <v>#DIV/0!</v>
      </c>
      <c r="DB55" s="46">
        <f t="shared" si="15"/>
        <v>0</v>
      </c>
      <c r="DC55" s="47" t="e">
        <f t="shared" si="16"/>
        <v>#DIV/0!</v>
      </c>
      <c r="DD55" s="44">
        <f t="shared" si="17"/>
        <v>0</v>
      </c>
      <c r="DE55" s="47" t="e">
        <f t="shared" si="18"/>
        <v>#DIV/0!</v>
      </c>
      <c r="DF55" s="44">
        <f t="shared" si="19"/>
        <v>0</v>
      </c>
      <c r="DG55" s="48" t="e">
        <f t="shared" si="20"/>
        <v>#DIV/0!</v>
      </c>
      <c r="DH55" s="174"/>
      <c r="DI55" s="187" t="s">
        <v>180</v>
      </c>
      <c r="DJ55" s="46">
        <f t="shared" si="21"/>
        <v>0</v>
      </c>
      <c r="DK55" s="44">
        <f t="shared" si="22"/>
        <v>0</v>
      </c>
      <c r="DL55" s="45">
        <f t="shared" si="23"/>
        <v>0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/>
      <c r="E56" s="47"/>
      <c r="F56" s="44"/>
      <c r="G56" s="47"/>
      <c r="H56" s="44"/>
      <c r="I56" s="48"/>
      <c r="J56" s="46"/>
      <c r="K56" s="47"/>
      <c r="L56" s="44"/>
      <c r="M56" s="47"/>
      <c r="N56" s="44"/>
      <c r="O56" s="48"/>
      <c r="P56" s="137"/>
      <c r="Q56" s="138"/>
      <c r="R56" s="139"/>
      <c r="S56" s="39"/>
      <c r="T56" s="43"/>
      <c r="U56" s="47"/>
      <c r="V56" s="44"/>
      <c r="W56" s="47"/>
      <c r="X56" s="44"/>
      <c r="Y56" s="48"/>
      <c r="Z56" s="46"/>
      <c r="AA56" s="47"/>
      <c r="AB56" s="44"/>
      <c r="AC56" s="47"/>
      <c r="AD56" s="44"/>
      <c r="AE56" s="48"/>
      <c r="AF56" s="137"/>
      <c r="AG56" s="138"/>
      <c r="AH56" s="139"/>
      <c r="AI56" s="41"/>
      <c r="AJ56" s="43"/>
      <c r="AK56" s="47"/>
      <c r="AL56" s="44"/>
      <c r="AM56" s="47"/>
      <c r="AN56" s="44"/>
      <c r="AO56" s="48"/>
      <c r="AP56" s="46"/>
      <c r="AQ56" s="47"/>
      <c r="AR56" s="44"/>
      <c r="AS56" s="47"/>
      <c r="AT56" s="44"/>
      <c r="AU56" s="48"/>
      <c r="AV56" s="137"/>
      <c r="AW56" s="138"/>
      <c r="AX56" s="139"/>
      <c r="AY56" s="41"/>
      <c r="AZ56" s="43"/>
      <c r="BA56" s="47"/>
      <c r="BB56" s="44"/>
      <c r="BC56" s="47"/>
      <c r="BD56" s="44"/>
      <c r="BE56" s="48"/>
      <c r="BF56" s="46"/>
      <c r="BG56" s="47"/>
      <c r="BH56" s="44"/>
      <c r="BI56" s="47"/>
      <c r="BJ56" s="44"/>
      <c r="BK56" s="48"/>
      <c r="BL56" s="137"/>
      <c r="BM56" s="138"/>
      <c r="BN56" s="139"/>
      <c r="BO56" s="41"/>
      <c r="BP56" s="43"/>
      <c r="BQ56" s="47"/>
      <c r="BR56" s="44"/>
      <c r="BS56" s="47"/>
      <c r="BT56" s="44"/>
      <c r="BU56" s="48"/>
      <c r="BV56" s="46"/>
      <c r="BW56" s="47"/>
      <c r="BX56" s="44"/>
      <c r="BY56" s="47"/>
      <c r="BZ56" s="44"/>
      <c r="CA56" s="48"/>
      <c r="CB56" s="137"/>
      <c r="CC56" s="138"/>
      <c r="CD56" s="139"/>
      <c r="CE56" s="41"/>
      <c r="CF56" s="43"/>
      <c r="CG56" s="47"/>
      <c r="CH56" s="44"/>
      <c r="CI56" s="47"/>
      <c r="CJ56" s="44"/>
      <c r="CK56" s="48"/>
      <c r="CL56" s="46"/>
      <c r="CM56" s="47"/>
      <c r="CN56" s="44"/>
      <c r="CO56" s="47"/>
      <c r="CP56" s="44"/>
      <c r="CQ56" s="48"/>
      <c r="CR56" s="137"/>
      <c r="CS56" s="138"/>
      <c r="CT56" s="139"/>
      <c r="CU56" s="41"/>
      <c r="CV56" s="46">
        <f t="shared" si="9"/>
        <v>0</v>
      </c>
      <c r="CW56" s="47" t="e">
        <f t="shared" si="10"/>
        <v>#DIV/0!</v>
      </c>
      <c r="CX56" s="47">
        <f t="shared" si="11"/>
        <v>0</v>
      </c>
      <c r="CY56" s="47" t="e">
        <f t="shared" si="12"/>
        <v>#DIV/0!</v>
      </c>
      <c r="CZ56" s="44">
        <f t="shared" si="13"/>
        <v>0</v>
      </c>
      <c r="DA56" s="48" t="e">
        <f t="shared" si="14"/>
        <v>#DIV/0!</v>
      </c>
      <c r="DB56" s="46">
        <f t="shared" si="15"/>
        <v>0</v>
      </c>
      <c r="DC56" s="47" t="e">
        <f t="shared" si="16"/>
        <v>#DIV/0!</v>
      </c>
      <c r="DD56" s="44">
        <f t="shared" si="17"/>
        <v>0</v>
      </c>
      <c r="DE56" s="47" t="e">
        <f t="shared" si="18"/>
        <v>#DIV/0!</v>
      </c>
      <c r="DF56" s="44">
        <f t="shared" si="19"/>
        <v>0</v>
      </c>
      <c r="DG56" s="48" t="e">
        <f t="shared" si="20"/>
        <v>#DIV/0!</v>
      </c>
      <c r="DH56" s="174"/>
      <c r="DI56" s="187" t="s">
        <v>46</v>
      </c>
      <c r="DJ56" s="46">
        <f t="shared" si="21"/>
        <v>0</v>
      </c>
      <c r="DK56" s="44">
        <f t="shared" si="22"/>
        <v>0</v>
      </c>
      <c r="DL56" s="45">
        <f t="shared" si="23"/>
        <v>0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/>
      <c r="E57" s="47"/>
      <c r="F57" s="44"/>
      <c r="G57" s="47"/>
      <c r="H57" s="44"/>
      <c r="I57" s="48"/>
      <c r="J57" s="46"/>
      <c r="K57" s="47"/>
      <c r="L57" s="44"/>
      <c r="M57" s="47"/>
      <c r="N57" s="44"/>
      <c r="O57" s="48"/>
      <c r="P57" s="137"/>
      <c r="Q57" s="138"/>
      <c r="R57" s="139"/>
      <c r="S57" s="39"/>
      <c r="T57" s="43"/>
      <c r="U57" s="47"/>
      <c r="V57" s="44"/>
      <c r="W57" s="47"/>
      <c r="X57" s="44"/>
      <c r="Y57" s="48"/>
      <c r="Z57" s="46"/>
      <c r="AA57" s="47"/>
      <c r="AB57" s="44"/>
      <c r="AC57" s="47"/>
      <c r="AD57" s="44"/>
      <c r="AE57" s="48"/>
      <c r="AF57" s="137"/>
      <c r="AG57" s="138"/>
      <c r="AH57" s="139"/>
      <c r="AI57" s="41"/>
      <c r="AJ57" s="43"/>
      <c r="AK57" s="47"/>
      <c r="AL57" s="44"/>
      <c r="AM57" s="47"/>
      <c r="AN57" s="44"/>
      <c r="AO57" s="48"/>
      <c r="AP57" s="46"/>
      <c r="AQ57" s="47"/>
      <c r="AR57" s="44"/>
      <c r="AS57" s="47"/>
      <c r="AT57" s="44"/>
      <c r="AU57" s="48"/>
      <c r="AV57" s="137"/>
      <c r="AW57" s="138"/>
      <c r="AX57" s="139"/>
      <c r="AY57" s="41"/>
      <c r="AZ57" s="43"/>
      <c r="BA57" s="47"/>
      <c r="BB57" s="44"/>
      <c r="BC57" s="47"/>
      <c r="BD57" s="44"/>
      <c r="BE57" s="48"/>
      <c r="BF57" s="46"/>
      <c r="BG57" s="47"/>
      <c r="BH57" s="44"/>
      <c r="BI57" s="47"/>
      <c r="BJ57" s="44"/>
      <c r="BK57" s="48"/>
      <c r="BL57" s="137"/>
      <c r="BM57" s="138"/>
      <c r="BN57" s="139"/>
      <c r="BO57" s="41"/>
      <c r="BP57" s="43"/>
      <c r="BQ57" s="47"/>
      <c r="BR57" s="44"/>
      <c r="BS57" s="47"/>
      <c r="BT57" s="44"/>
      <c r="BU57" s="48"/>
      <c r="BV57" s="46"/>
      <c r="BW57" s="47"/>
      <c r="BX57" s="44"/>
      <c r="BY57" s="47"/>
      <c r="BZ57" s="44"/>
      <c r="CA57" s="48"/>
      <c r="CB57" s="137"/>
      <c r="CC57" s="138"/>
      <c r="CD57" s="139"/>
      <c r="CE57" s="41"/>
      <c r="CF57" s="43"/>
      <c r="CG57" s="47"/>
      <c r="CH57" s="44"/>
      <c r="CI57" s="47"/>
      <c r="CJ57" s="44"/>
      <c r="CK57" s="48"/>
      <c r="CL57" s="46"/>
      <c r="CM57" s="47"/>
      <c r="CN57" s="44"/>
      <c r="CO57" s="47"/>
      <c r="CP57" s="44"/>
      <c r="CQ57" s="48"/>
      <c r="CR57" s="137"/>
      <c r="CS57" s="138"/>
      <c r="CT57" s="139"/>
      <c r="CU57" s="41"/>
      <c r="CV57" s="46">
        <f t="shared" si="9"/>
        <v>0</v>
      </c>
      <c r="CW57" s="47" t="e">
        <f t="shared" si="10"/>
        <v>#DIV/0!</v>
      </c>
      <c r="CX57" s="47">
        <f t="shared" si="11"/>
        <v>0</v>
      </c>
      <c r="CY57" s="47" t="e">
        <f t="shared" si="12"/>
        <v>#DIV/0!</v>
      </c>
      <c r="CZ57" s="44">
        <f t="shared" si="13"/>
        <v>0</v>
      </c>
      <c r="DA57" s="48" t="e">
        <f t="shared" si="14"/>
        <v>#DIV/0!</v>
      </c>
      <c r="DB57" s="46">
        <f t="shared" si="15"/>
        <v>0</v>
      </c>
      <c r="DC57" s="47" t="e">
        <f t="shared" si="16"/>
        <v>#DIV/0!</v>
      </c>
      <c r="DD57" s="44">
        <f t="shared" si="17"/>
        <v>0</v>
      </c>
      <c r="DE57" s="47" t="e">
        <f t="shared" si="18"/>
        <v>#DIV/0!</v>
      </c>
      <c r="DF57" s="44">
        <f t="shared" si="19"/>
        <v>0</v>
      </c>
      <c r="DG57" s="48" t="e">
        <f t="shared" si="20"/>
        <v>#DIV/0!</v>
      </c>
      <c r="DH57" s="174"/>
      <c r="DI57" s="187" t="s">
        <v>57</v>
      </c>
      <c r="DJ57" s="46">
        <f t="shared" si="21"/>
        <v>0</v>
      </c>
      <c r="DK57" s="44">
        <f t="shared" si="22"/>
        <v>0</v>
      </c>
      <c r="DL57" s="45">
        <f t="shared" si="23"/>
        <v>0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/>
      <c r="E58" s="47"/>
      <c r="F58" s="44"/>
      <c r="G58" s="47"/>
      <c r="H58" s="44"/>
      <c r="I58" s="48"/>
      <c r="J58" s="46"/>
      <c r="K58" s="47"/>
      <c r="L58" s="44"/>
      <c r="M58" s="47"/>
      <c r="N58" s="44"/>
      <c r="O58" s="48"/>
      <c r="P58" s="137"/>
      <c r="Q58" s="138"/>
      <c r="R58" s="139"/>
      <c r="S58" s="39"/>
      <c r="T58" s="43"/>
      <c r="U58" s="47"/>
      <c r="V58" s="44"/>
      <c r="W58" s="47"/>
      <c r="X58" s="44"/>
      <c r="Y58" s="48"/>
      <c r="Z58" s="46"/>
      <c r="AA58" s="47"/>
      <c r="AB58" s="44"/>
      <c r="AC58" s="47"/>
      <c r="AD58" s="44"/>
      <c r="AE58" s="48"/>
      <c r="AF58" s="137"/>
      <c r="AG58" s="138"/>
      <c r="AH58" s="139"/>
      <c r="AI58" s="41"/>
      <c r="AJ58" s="43"/>
      <c r="AK58" s="47"/>
      <c r="AL58" s="44"/>
      <c r="AM58" s="47"/>
      <c r="AN58" s="44"/>
      <c r="AO58" s="48"/>
      <c r="AP58" s="46"/>
      <c r="AQ58" s="47"/>
      <c r="AR58" s="44"/>
      <c r="AS58" s="47"/>
      <c r="AT58" s="44"/>
      <c r="AU58" s="48"/>
      <c r="AV58" s="137"/>
      <c r="AW58" s="138"/>
      <c r="AX58" s="139"/>
      <c r="AY58" s="41"/>
      <c r="AZ58" s="43"/>
      <c r="BA58" s="47"/>
      <c r="BB58" s="44"/>
      <c r="BC58" s="47"/>
      <c r="BD58" s="44"/>
      <c r="BE58" s="48"/>
      <c r="BF58" s="46"/>
      <c r="BG58" s="47"/>
      <c r="BH58" s="44"/>
      <c r="BI58" s="47"/>
      <c r="BJ58" s="44"/>
      <c r="BK58" s="48"/>
      <c r="BL58" s="137"/>
      <c r="BM58" s="138"/>
      <c r="BN58" s="139"/>
      <c r="BO58" s="41"/>
      <c r="BP58" s="43"/>
      <c r="BQ58" s="47"/>
      <c r="BR58" s="44"/>
      <c r="BS58" s="47"/>
      <c r="BT58" s="44"/>
      <c r="BU58" s="48"/>
      <c r="BV58" s="46"/>
      <c r="BW58" s="47"/>
      <c r="BX58" s="44"/>
      <c r="BY58" s="47"/>
      <c r="BZ58" s="44"/>
      <c r="CA58" s="48"/>
      <c r="CB58" s="137"/>
      <c r="CC58" s="138"/>
      <c r="CD58" s="139"/>
      <c r="CE58" s="41"/>
      <c r="CF58" s="43"/>
      <c r="CG58" s="47"/>
      <c r="CH58" s="44"/>
      <c r="CI58" s="47"/>
      <c r="CJ58" s="44"/>
      <c r="CK58" s="48"/>
      <c r="CL58" s="46"/>
      <c r="CM58" s="47"/>
      <c r="CN58" s="44"/>
      <c r="CO58" s="47"/>
      <c r="CP58" s="44"/>
      <c r="CQ58" s="48"/>
      <c r="CR58" s="137"/>
      <c r="CS58" s="138"/>
      <c r="CT58" s="139"/>
      <c r="CU58" s="41"/>
      <c r="CV58" s="46">
        <f t="shared" si="9"/>
        <v>0</v>
      </c>
      <c r="CW58" s="47" t="e">
        <f t="shared" si="10"/>
        <v>#DIV/0!</v>
      </c>
      <c r="CX58" s="47">
        <f t="shared" si="11"/>
        <v>0</v>
      </c>
      <c r="CY58" s="47" t="e">
        <f t="shared" si="12"/>
        <v>#DIV/0!</v>
      </c>
      <c r="CZ58" s="44">
        <f t="shared" si="13"/>
        <v>0</v>
      </c>
      <c r="DA58" s="48" t="e">
        <f t="shared" si="14"/>
        <v>#DIV/0!</v>
      </c>
      <c r="DB58" s="46">
        <f t="shared" si="15"/>
        <v>0</v>
      </c>
      <c r="DC58" s="47" t="e">
        <f t="shared" si="16"/>
        <v>#DIV/0!</v>
      </c>
      <c r="DD58" s="44">
        <f t="shared" si="17"/>
        <v>0</v>
      </c>
      <c r="DE58" s="47" t="e">
        <f t="shared" si="18"/>
        <v>#DIV/0!</v>
      </c>
      <c r="DF58" s="44">
        <f t="shared" si="19"/>
        <v>0</v>
      </c>
      <c r="DG58" s="48" t="e">
        <f t="shared" si="20"/>
        <v>#DIV/0!</v>
      </c>
      <c r="DH58" s="174"/>
      <c r="DI58" s="187" t="s">
        <v>58</v>
      </c>
      <c r="DJ58" s="46">
        <f t="shared" si="21"/>
        <v>0</v>
      </c>
      <c r="DK58" s="44">
        <f t="shared" si="22"/>
        <v>0</v>
      </c>
      <c r="DL58" s="45">
        <f t="shared" si="23"/>
        <v>0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/>
      <c r="E59" s="47"/>
      <c r="F59" s="44"/>
      <c r="G59" s="47"/>
      <c r="H59" s="44"/>
      <c r="I59" s="48"/>
      <c r="J59" s="46"/>
      <c r="K59" s="47"/>
      <c r="L59" s="44"/>
      <c r="M59" s="47"/>
      <c r="N59" s="44"/>
      <c r="O59" s="48"/>
      <c r="P59" s="137"/>
      <c r="Q59" s="138"/>
      <c r="R59" s="139"/>
      <c r="S59" s="39"/>
      <c r="T59" s="43"/>
      <c r="U59" s="47"/>
      <c r="V59" s="44"/>
      <c r="W59" s="47"/>
      <c r="X59" s="44"/>
      <c r="Y59" s="48"/>
      <c r="Z59" s="46"/>
      <c r="AA59" s="47"/>
      <c r="AB59" s="44"/>
      <c r="AC59" s="47"/>
      <c r="AD59" s="44"/>
      <c r="AE59" s="48"/>
      <c r="AF59" s="137"/>
      <c r="AG59" s="138"/>
      <c r="AH59" s="139"/>
      <c r="AI59" s="41"/>
      <c r="AJ59" s="43"/>
      <c r="AK59" s="47"/>
      <c r="AL59" s="44"/>
      <c r="AM59" s="47"/>
      <c r="AN59" s="44"/>
      <c r="AO59" s="48"/>
      <c r="AP59" s="46"/>
      <c r="AQ59" s="47"/>
      <c r="AR59" s="44"/>
      <c r="AS59" s="47"/>
      <c r="AT59" s="44"/>
      <c r="AU59" s="48"/>
      <c r="AV59" s="137"/>
      <c r="AW59" s="138"/>
      <c r="AX59" s="139"/>
      <c r="AY59" s="41"/>
      <c r="AZ59" s="43"/>
      <c r="BA59" s="47"/>
      <c r="BB59" s="44"/>
      <c r="BC59" s="47"/>
      <c r="BD59" s="44"/>
      <c r="BE59" s="48"/>
      <c r="BF59" s="46"/>
      <c r="BG59" s="47"/>
      <c r="BH59" s="44"/>
      <c r="BI59" s="47"/>
      <c r="BJ59" s="44"/>
      <c r="BK59" s="48"/>
      <c r="BL59" s="137"/>
      <c r="BM59" s="138"/>
      <c r="BN59" s="139"/>
      <c r="BO59" s="41"/>
      <c r="BP59" s="43"/>
      <c r="BQ59" s="47"/>
      <c r="BR59" s="44"/>
      <c r="BS59" s="47"/>
      <c r="BT59" s="44"/>
      <c r="BU59" s="48"/>
      <c r="BV59" s="46"/>
      <c r="BW59" s="47"/>
      <c r="BX59" s="44"/>
      <c r="BY59" s="47"/>
      <c r="BZ59" s="44"/>
      <c r="CA59" s="48"/>
      <c r="CB59" s="137"/>
      <c r="CC59" s="138"/>
      <c r="CD59" s="139"/>
      <c r="CE59" s="41"/>
      <c r="CF59" s="43"/>
      <c r="CG59" s="47"/>
      <c r="CH59" s="44"/>
      <c r="CI59" s="47"/>
      <c r="CJ59" s="44"/>
      <c r="CK59" s="48"/>
      <c r="CL59" s="46"/>
      <c r="CM59" s="47"/>
      <c r="CN59" s="44"/>
      <c r="CO59" s="47"/>
      <c r="CP59" s="44"/>
      <c r="CQ59" s="48"/>
      <c r="CR59" s="137"/>
      <c r="CS59" s="138"/>
      <c r="CT59" s="139"/>
      <c r="CU59" s="41"/>
      <c r="CV59" s="46">
        <f t="shared" si="9"/>
        <v>0</v>
      </c>
      <c r="CW59" s="47" t="e">
        <f t="shared" si="10"/>
        <v>#DIV/0!</v>
      </c>
      <c r="CX59" s="47">
        <f t="shared" si="11"/>
        <v>0</v>
      </c>
      <c r="CY59" s="47" t="e">
        <f t="shared" si="12"/>
        <v>#DIV/0!</v>
      </c>
      <c r="CZ59" s="44">
        <f t="shared" si="13"/>
        <v>0</v>
      </c>
      <c r="DA59" s="48" t="e">
        <f t="shared" si="14"/>
        <v>#DIV/0!</v>
      </c>
      <c r="DB59" s="46">
        <f t="shared" si="15"/>
        <v>0</v>
      </c>
      <c r="DC59" s="47" t="e">
        <f t="shared" si="16"/>
        <v>#DIV/0!</v>
      </c>
      <c r="DD59" s="44">
        <f t="shared" si="17"/>
        <v>0</v>
      </c>
      <c r="DE59" s="47" t="e">
        <f t="shared" si="18"/>
        <v>#DIV/0!</v>
      </c>
      <c r="DF59" s="44">
        <f t="shared" si="19"/>
        <v>0</v>
      </c>
      <c r="DG59" s="48" t="e">
        <f t="shared" si="20"/>
        <v>#DIV/0!</v>
      </c>
      <c r="DH59" s="174"/>
      <c r="DI59" s="187" t="s">
        <v>6</v>
      </c>
      <c r="DJ59" s="46">
        <f t="shared" si="21"/>
        <v>0</v>
      </c>
      <c r="DK59" s="44">
        <f t="shared" si="22"/>
        <v>0</v>
      </c>
      <c r="DL59" s="45">
        <f t="shared" si="23"/>
        <v>0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/>
      <c r="E60" s="47"/>
      <c r="F60" s="44"/>
      <c r="G60" s="47"/>
      <c r="H60" s="44"/>
      <c r="I60" s="48"/>
      <c r="J60" s="46"/>
      <c r="K60" s="47"/>
      <c r="L60" s="44"/>
      <c r="M60" s="47"/>
      <c r="N60" s="44"/>
      <c r="O60" s="48"/>
      <c r="P60" s="137"/>
      <c r="Q60" s="138"/>
      <c r="R60" s="139"/>
      <c r="S60" s="39"/>
      <c r="T60" s="43"/>
      <c r="U60" s="47"/>
      <c r="V60" s="44"/>
      <c r="W60" s="47"/>
      <c r="X60" s="44"/>
      <c r="Y60" s="48"/>
      <c r="Z60" s="46"/>
      <c r="AA60" s="47"/>
      <c r="AB60" s="44"/>
      <c r="AC60" s="47"/>
      <c r="AD60" s="44"/>
      <c r="AE60" s="48"/>
      <c r="AF60" s="137"/>
      <c r="AG60" s="138"/>
      <c r="AH60" s="139"/>
      <c r="AI60" s="41"/>
      <c r="AJ60" s="43"/>
      <c r="AK60" s="47"/>
      <c r="AL60" s="44"/>
      <c r="AM60" s="47"/>
      <c r="AN60" s="44"/>
      <c r="AO60" s="48"/>
      <c r="AP60" s="46"/>
      <c r="AQ60" s="47"/>
      <c r="AR60" s="44"/>
      <c r="AS60" s="47"/>
      <c r="AT60" s="44"/>
      <c r="AU60" s="48"/>
      <c r="AV60" s="137"/>
      <c r="AW60" s="138"/>
      <c r="AX60" s="139"/>
      <c r="AY60" s="41"/>
      <c r="AZ60" s="43"/>
      <c r="BA60" s="47"/>
      <c r="BB60" s="44"/>
      <c r="BC60" s="47"/>
      <c r="BD60" s="44"/>
      <c r="BE60" s="48"/>
      <c r="BF60" s="46"/>
      <c r="BG60" s="47"/>
      <c r="BH60" s="44"/>
      <c r="BI60" s="47"/>
      <c r="BJ60" s="44"/>
      <c r="BK60" s="48"/>
      <c r="BL60" s="137"/>
      <c r="BM60" s="138"/>
      <c r="BN60" s="139"/>
      <c r="BO60" s="41"/>
      <c r="BP60" s="43"/>
      <c r="BQ60" s="47"/>
      <c r="BR60" s="44"/>
      <c r="BS60" s="47"/>
      <c r="BT60" s="44"/>
      <c r="BU60" s="48"/>
      <c r="BV60" s="46"/>
      <c r="BW60" s="47"/>
      <c r="BX60" s="44"/>
      <c r="BY60" s="47"/>
      <c r="BZ60" s="44"/>
      <c r="CA60" s="48"/>
      <c r="CB60" s="137"/>
      <c r="CC60" s="138"/>
      <c r="CD60" s="139"/>
      <c r="CE60" s="41"/>
      <c r="CF60" s="43"/>
      <c r="CG60" s="47"/>
      <c r="CH60" s="44"/>
      <c r="CI60" s="47"/>
      <c r="CJ60" s="44"/>
      <c r="CK60" s="48"/>
      <c r="CL60" s="46"/>
      <c r="CM60" s="47"/>
      <c r="CN60" s="44"/>
      <c r="CO60" s="47"/>
      <c r="CP60" s="44"/>
      <c r="CQ60" s="48"/>
      <c r="CR60" s="137"/>
      <c r="CS60" s="138"/>
      <c r="CT60" s="139"/>
      <c r="CU60" s="41"/>
      <c r="CV60" s="46">
        <f t="shared" si="9"/>
        <v>0</v>
      </c>
      <c r="CW60" s="47" t="e">
        <f t="shared" si="10"/>
        <v>#DIV/0!</v>
      </c>
      <c r="CX60" s="47">
        <f t="shared" si="11"/>
        <v>0</v>
      </c>
      <c r="CY60" s="47" t="e">
        <f t="shared" si="12"/>
        <v>#DIV/0!</v>
      </c>
      <c r="CZ60" s="44">
        <f t="shared" si="13"/>
        <v>0</v>
      </c>
      <c r="DA60" s="48" t="e">
        <f t="shared" si="14"/>
        <v>#DIV/0!</v>
      </c>
      <c r="DB60" s="46">
        <f t="shared" si="15"/>
        <v>0</v>
      </c>
      <c r="DC60" s="47" t="e">
        <f t="shared" si="16"/>
        <v>#DIV/0!</v>
      </c>
      <c r="DD60" s="44">
        <f t="shared" si="17"/>
        <v>0</v>
      </c>
      <c r="DE60" s="47" t="e">
        <f t="shared" si="18"/>
        <v>#DIV/0!</v>
      </c>
      <c r="DF60" s="44">
        <f t="shared" si="19"/>
        <v>0</v>
      </c>
      <c r="DG60" s="48" t="e">
        <f t="shared" si="20"/>
        <v>#DIV/0!</v>
      </c>
      <c r="DH60" s="174"/>
      <c r="DI60" s="187" t="s">
        <v>7</v>
      </c>
      <c r="DJ60" s="46">
        <f t="shared" si="21"/>
        <v>0</v>
      </c>
      <c r="DK60" s="44">
        <f t="shared" si="22"/>
        <v>0</v>
      </c>
      <c r="DL60" s="45">
        <f t="shared" si="23"/>
        <v>0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/>
      <c r="E61" s="55"/>
      <c r="F61" s="52"/>
      <c r="G61" s="55"/>
      <c r="H61" s="44"/>
      <c r="I61" s="56"/>
      <c r="J61" s="54"/>
      <c r="K61" s="55"/>
      <c r="L61" s="52"/>
      <c r="M61" s="55"/>
      <c r="N61" s="52"/>
      <c r="O61" s="56"/>
      <c r="P61" s="143"/>
      <c r="Q61" s="144"/>
      <c r="R61" s="145"/>
      <c r="S61" s="39"/>
      <c r="T61" s="51"/>
      <c r="U61" s="55"/>
      <c r="V61" s="52"/>
      <c r="W61" s="55"/>
      <c r="X61" s="44"/>
      <c r="Y61" s="56"/>
      <c r="Z61" s="54"/>
      <c r="AA61" s="55"/>
      <c r="AB61" s="52"/>
      <c r="AC61" s="55"/>
      <c r="AD61" s="52"/>
      <c r="AE61" s="56"/>
      <c r="AF61" s="143"/>
      <c r="AG61" s="144"/>
      <c r="AH61" s="145"/>
      <c r="AI61" s="41"/>
      <c r="AJ61" s="51"/>
      <c r="AK61" s="55"/>
      <c r="AL61" s="52"/>
      <c r="AM61" s="55"/>
      <c r="AN61" s="52"/>
      <c r="AO61" s="56"/>
      <c r="AP61" s="54"/>
      <c r="AQ61" s="55"/>
      <c r="AR61" s="52"/>
      <c r="AS61" s="55"/>
      <c r="AT61" s="52"/>
      <c r="AU61" s="56"/>
      <c r="AV61" s="143"/>
      <c r="AW61" s="144"/>
      <c r="AX61" s="145"/>
      <c r="AY61" s="41"/>
      <c r="AZ61" s="51"/>
      <c r="BA61" s="55"/>
      <c r="BB61" s="52"/>
      <c r="BC61" s="55"/>
      <c r="BD61" s="44"/>
      <c r="BE61" s="56"/>
      <c r="BF61" s="54"/>
      <c r="BG61" s="55"/>
      <c r="BH61" s="52"/>
      <c r="BI61" s="55"/>
      <c r="BJ61" s="52"/>
      <c r="BK61" s="56"/>
      <c r="BL61" s="143"/>
      <c r="BM61" s="144"/>
      <c r="BN61" s="145"/>
      <c r="BO61" s="41"/>
      <c r="BP61" s="51"/>
      <c r="BQ61" s="55"/>
      <c r="BR61" s="52"/>
      <c r="BS61" s="55"/>
      <c r="BT61" s="44"/>
      <c r="BU61" s="56"/>
      <c r="BV61" s="54"/>
      <c r="BW61" s="55"/>
      <c r="BX61" s="52"/>
      <c r="BY61" s="55"/>
      <c r="BZ61" s="52"/>
      <c r="CA61" s="56"/>
      <c r="CB61" s="143"/>
      <c r="CC61" s="144"/>
      <c r="CD61" s="145"/>
      <c r="CE61" s="41"/>
      <c r="CF61" s="51"/>
      <c r="CG61" s="55"/>
      <c r="CH61" s="52"/>
      <c r="CI61" s="55"/>
      <c r="CJ61" s="52"/>
      <c r="CK61" s="56"/>
      <c r="CL61" s="54"/>
      <c r="CM61" s="55"/>
      <c r="CN61" s="52"/>
      <c r="CO61" s="55"/>
      <c r="CP61" s="52"/>
      <c r="CQ61" s="56"/>
      <c r="CR61" s="143"/>
      <c r="CS61" s="144"/>
      <c r="CT61" s="145"/>
      <c r="CU61" s="41"/>
      <c r="CV61" s="54">
        <f>SUM(CV20:CV60)</f>
        <v>0</v>
      </c>
      <c r="CW61" s="55" t="e">
        <f t="shared" si="10"/>
        <v>#DIV/0!</v>
      </c>
      <c r="CX61" s="55">
        <f>SUM(CX20:CX60)</f>
        <v>0</v>
      </c>
      <c r="CY61" s="55" t="e">
        <f t="shared" si="12"/>
        <v>#DIV/0!</v>
      </c>
      <c r="CZ61" s="52">
        <f t="shared" si="13"/>
        <v>0</v>
      </c>
      <c r="DA61" s="56" t="e">
        <f t="shared" si="14"/>
        <v>#DIV/0!</v>
      </c>
      <c r="DB61" s="54">
        <f>SUM(DB20:DB60)</f>
        <v>0</v>
      </c>
      <c r="DC61" s="55" t="e">
        <f t="shared" si="16"/>
        <v>#DIV/0!</v>
      </c>
      <c r="DD61" s="52">
        <f>SUM(DD20:DD60)</f>
        <v>0</v>
      </c>
      <c r="DE61" s="55" t="e">
        <f t="shared" si="18"/>
        <v>#DIV/0!</v>
      </c>
      <c r="DF61" s="52">
        <f>SUM(DF20:DF60)</f>
        <v>0</v>
      </c>
      <c r="DG61" s="56" t="e">
        <f t="shared" si="20"/>
        <v>#DIV/0!</v>
      </c>
      <c r="DH61" s="175"/>
      <c r="DI61" s="187" t="s">
        <v>173</v>
      </c>
      <c r="DJ61" s="54">
        <f>SUM(DJ20:DJ60)</f>
        <v>0</v>
      </c>
      <c r="DK61" s="52">
        <f>SUM(DK20:DK60)</f>
        <v>0</v>
      </c>
      <c r="DL61" s="53">
        <f t="shared" si="23"/>
        <v>0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/>
      <c r="E62" s="47"/>
      <c r="F62" s="44"/>
      <c r="G62" s="47"/>
      <c r="H62" s="44"/>
      <c r="I62" s="48"/>
      <c r="J62" s="46"/>
      <c r="K62" s="47"/>
      <c r="L62" s="44"/>
      <c r="M62" s="47"/>
      <c r="N62" s="44"/>
      <c r="O62" s="48"/>
      <c r="P62" s="137"/>
      <c r="Q62" s="138"/>
      <c r="R62" s="139"/>
      <c r="S62" s="39"/>
      <c r="T62" s="43"/>
      <c r="U62" s="47"/>
      <c r="V62" s="44"/>
      <c r="W62" s="47"/>
      <c r="X62" s="44"/>
      <c r="Y62" s="48"/>
      <c r="Z62" s="46"/>
      <c r="AA62" s="47"/>
      <c r="AB62" s="44"/>
      <c r="AC62" s="47"/>
      <c r="AD62" s="44"/>
      <c r="AE62" s="48"/>
      <c r="AF62" s="137"/>
      <c r="AG62" s="138"/>
      <c r="AH62" s="139"/>
      <c r="AI62" s="41"/>
      <c r="AJ62" s="43"/>
      <c r="AK62" s="47"/>
      <c r="AL62" s="44"/>
      <c r="AM62" s="47"/>
      <c r="AN62" s="44"/>
      <c r="AO62" s="48"/>
      <c r="AP62" s="46"/>
      <c r="AQ62" s="47"/>
      <c r="AR62" s="44"/>
      <c r="AS62" s="47"/>
      <c r="AT62" s="44"/>
      <c r="AU62" s="48"/>
      <c r="AV62" s="137"/>
      <c r="AW62" s="138"/>
      <c r="AX62" s="139"/>
      <c r="AY62" s="41"/>
      <c r="AZ62" s="43"/>
      <c r="BA62" s="47"/>
      <c r="BB62" s="44"/>
      <c r="BC62" s="47"/>
      <c r="BD62" s="44"/>
      <c r="BE62" s="48"/>
      <c r="BF62" s="46"/>
      <c r="BG62" s="47"/>
      <c r="BH62" s="44"/>
      <c r="BI62" s="47"/>
      <c r="BJ62" s="44"/>
      <c r="BK62" s="48"/>
      <c r="BL62" s="137"/>
      <c r="BM62" s="138"/>
      <c r="BN62" s="139"/>
      <c r="BO62" s="41"/>
      <c r="BP62" s="43"/>
      <c r="BQ62" s="47"/>
      <c r="BR62" s="44"/>
      <c r="BS62" s="47"/>
      <c r="BT62" s="44"/>
      <c r="BU62" s="48"/>
      <c r="BV62" s="46"/>
      <c r="BW62" s="47"/>
      <c r="BX62" s="44"/>
      <c r="BY62" s="47"/>
      <c r="BZ62" s="44"/>
      <c r="CA62" s="48"/>
      <c r="CB62" s="137"/>
      <c r="CC62" s="138"/>
      <c r="CD62" s="139"/>
      <c r="CE62" s="41"/>
      <c r="CF62" s="43"/>
      <c r="CG62" s="47"/>
      <c r="CH62" s="44"/>
      <c r="CI62" s="47"/>
      <c r="CJ62" s="44"/>
      <c r="CK62" s="48"/>
      <c r="CL62" s="46"/>
      <c r="CM62" s="47"/>
      <c r="CN62" s="44"/>
      <c r="CO62" s="47"/>
      <c r="CP62" s="44"/>
      <c r="CQ62" s="48"/>
      <c r="CR62" s="137"/>
      <c r="CS62" s="138"/>
      <c r="CT62" s="139"/>
      <c r="CU62" s="41"/>
      <c r="CV62" s="46">
        <f>+D62+T62+AJ62+AZ62+BP62+CF62</f>
        <v>0</v>
      </c>
      <c r="CW62" s="47" t="e">
        <f t="shared" si="10"/>
        <v>#DIV/0!</v>
      </c>
      <c r="CX62" s="47">
        <f>+F62+V62+AL62+BB62+BR62+CH62</f>
        <v>0</v>
      </c>
      <c r="CY62" s="47" t="e">
        <f t="shared" si="12"/>
        <v>#DIV/0!</v>
      </c>
      <c r="CZ62" s="44">
        <f t="shared" si="13"/>
        <v>0</v>
      </c>
      <c r="DA62" s="48" t="e">
        <f t="shared" si="14"/>
        <v>#DIV/0!</v>
      </c>
      <c r="DB62" s="46">
        <f t="shared" ref="DB62" si="24">+J62+Z62+AP62+BF62+BV62+CL62</f>
        <v>0</v>
      </c>
      <c r="DC62" s="47" t="e">
        <f t="shared" si="16"/>
        <v>#DIV/0!</v>
      </c>
      <c r="DD62" s="44">
        <f>+L62+AB62+AR62+BH62+BX62+CN62</f>
        <v>0</v>
      </c>
      <c r="DE62" s="47" t="e">
        <f t="shared" si="18"/>
        <v>#DIV/0!</v>
      </c>
      <c r="DF62" s="44">
        <f>+DB62+DD62</f>
        <v>0</v>
      </c>
      <c r="DG62" s="48" t="e">
        <f t="shared" si="20"/>
        <v>#DIV/0!</v>
      </c>
      <c r="DH62" s="174"/>
      <c r="DI62" s="187" t="s">
        <v>8</v>
      </c>
      <c r="DJ62" s="46">
        <f t="shared" ref="DJ62" si="25">+CZ62</f>
        <v>0</v>
      </c>
      <c r="DK62" s="44">
        <f t="shared" ref="DK62" si="26">+DF62</f>
        <v>0</v>
      </c>
      <c r="DL62" s="45">
        <f t="shared" si="23"/>
        <v>0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/>
      <c r="E63" s="55"/>
      <c r="F63" s="52"/>
      <c r="G63" s="55"/>
      <c r="H63" s="44"/>
      <c r="I63" s="56"/>
      <c r="J63" s="54"/>
      <c r="K63" s="55"/>
      <c r="L63" s="52"/>
      <c r="M63" s="55"/>
      <c r="N63" s="52"/>
      <c r="O63" s="56"/>
      <c r="P63" s="143"/>
      <c r="Q63" s="144"/>
      <c r="R63" s="145"/>
      <c r="S63" s="39"/>
      <c r="T63" s="51"/>
      <c r="U63" s="55"/>
      <c r="V63" s="52"/>
      <c r="W63" s="55"/>
      <c r="X63" s="44"/>
      <c r="Y63" s="56"/>
      <c r="Z63" s="54"/>
      <c r="AA63" s="55"/>
      <c r="AB63" s="52"/>
      <c r="AC63" s="55"/>
      <c r="AD63" s="52"/>
      <c r="AE63" s="56"/>
      <c r="AF63" s="143"/>
      <c r="AG63" s="144"/>
      <c r="AH63" s="145"/>
      <c r="AI63" s="41"/>
      <c r="AJ63" s="51"/>
      <c r="AK63" s="55"/>
      <c r="AL63" s="52"/>
      <c r="AM63" s="55"/>
      <c r="AN63" s="52"/>
      <c r="AO63" s="56"/>
      <c r="AP63" s="54"/>
      <c r="AQ63" s="55"/>
      <c r="AR63" s="52"/>
      <c r="AS63" s="55"/>
      <c r="AT63" s="52"/>
      <c r="AU63" s="56"/>
      <c r="AV63" s="143"/>
      <c r="AW63" s="144"/>
      <c r="AX63" s="145"/>
      <c r="AY63" s="41"/>
      <c r="AZ63" s="51"/>
      <c r="BA63" s="55"/>
      <c r="BB63" s="52"/>
      <c r="BC63" s="55"/>
      <c r="BD63" s="44"/>
      <c r="BE63" s="56"/>
      <c r="BF63" s="54"/>
      <c r="BG63" s="55"/>
      <c r="BH63" s="52"/>
      <c r="BI63" s="55"/>
      <c r="BJ63" s="52"/>
      <c r="BK63" s="56"/>
      <c r="BL63" s="143"/>
      <c r="BM63" s="144"/>
      <c r="BN63" s="145"/>
      <c r="BO63" s="41"/>
      <c r="BP63" s="51"/>
      <c r="BQ63" s="55"/>
      <c r="BR63" s="52"/>
      <c r="BS63" s="55"/>
      <c r="BT63" s="44"/>
      <c r="BU63" s="56"/>
      <c r="BV63" s="54"/>
      <c r="BW63" s="55"/>
      <c r="BX63" s="52"/>
      <c r="BY63" s="55"/>
      <c r="BZ63" s="52"/>
      <c r="CA63" s="56"/>
      <c r="CB63" s="143"/>
      <c r="CC63" s="144"/>
      <c r="CD63" s="145"/>
      <c r="CE63" s="41"/>
      <c r="CF63" s="51"/>
      <c r="CG63" s="55"/>
      <c r="CH63" s="52"/>
      <c r="CI63" s="55"/>
      <c r="CJ63" s="52"/>
      <c r="CK63" s="56"/>
      <c r="CL63" s="54"/>
      <c r="CM63" s="55"/>
      <c r="CN63" s="52"/>
      <c r="CO63" s="55"/>
      <c r="CP63" s="52"/>
      <c r="CQ63" s="56"/>
      <c r="CR63" s="143"/>
      <c r="CS63" s="144"/>
      <c r="CT63" s="145"/>
      <c r="CU63" s="41"/>
      <c r="CV63" s="54">
        <f>+CV61-CV62</f>
        <v>0</v>
      </c>
      <c r="CW63" s="55" t="e">
        <f t="shared" si="10"/>
        <v>#DIV/0!</v>
      </c>
      <c r="CX63" s="55">
        <f>+CX61-CX62</f>
        <v>0</v>
      </c>
      <c r="CY63" s="55" t="e">
        <f t="shared" si="12"/>
        <v>#DIV/0!</v>
      </c>
      <c r="CZ63" s="52">
        <f t="shared" si="13"/>
        <v>0</v>
      </c>
      <c r="DA63" s="56" t="e">
        <f t="shared" si="14"/>
        <v>#DIV/0!</v>
      </c>
      <c r="DB63" s="54">
        <f>+DB61-DB62</f>
        <v>0</v>
      </c>
      <c r="DC63" s="55" t="e">
        <f t="shared" si="16"/>
        <v>#DIV/0!</v>
      </c>
      <c r="DD63" s="52">
        <f>+DD61-DD62</f>
        <v>0</v>
      </c>
      <c r="DE63" s="55" t="e">
        <f t="shared" si="18"/>
        <v>#DIV/0!</v>
      </c>
      <c r="DF63" s="52">
        <f>+DF61-DF62</f>
        <v>0</v>
      </c>
      <c r="DG63" s="56" t="e">
        <f t="shared" si="20"/>
        <v>#DIV/0!</v>
      </c>
      <c r="DH63" s="175"/>
      <c r="DI63" s="187" t="s">
        <v>174</v>
      </c>
      <c r="DJ63" s="54">
        <f>+DJ61-DJ62</f>
        <v>0</v>
      </c>
      <c r="DK63" s="52">
        <f t="shared" ref="DK63:DL63" si="27">+DK61-DK62</f>
        <v>0</v>
      </c>
      <c r="DL63" s="53">
        <f t="shared" si="27"/>
        <v>0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/>
      <c r="E66" s="47"/>
      <c r="F66" s="44"/>
      <c r="G66" s="47"/>
      <c r="H66" s="44"/>
      <c r="I66" s="48"/>
      <c r="J66" s="46"/>
      <c r="K66" s="47"/>
      <c r="L66" s="44"/>
      <c r="M66" s="47"/>
      <c r="N66" s="44"/>
      <c r="O66" s="48"/>
      <c r="P66" s="137"/>
      <c r="Q66" s="138"/>
      <c r="R66" s="139"/>
      <c r="S66" s="39"/>
      <c r="T66" s="43"/>
      <c r="U66" s="47"/>
      <c r="V66" s="44"/>
      <c r="W66" s="47"/>
      <c r="X66" s="44"/>
      <c r="Y66" s="48"/>
      <c r="Z66" s="46"/>
      <c r="AA66" s="47"/>
      <c r="AB66" s="44"/>
      <c r="AC66" s="47"/>
      <c r="AD66" s="44"/>
      <c r="AE66" s="48"/>
      <c r="AF66" s="137"/>
      <c r="AG66" s="138"/>
      <c r="AH66" s="139"/>
      <c r="AI66" s="41"/>
      <c r="AJ66" s="43"/>
      <c r="AK66" s="47"/>
      <c r="AL66" s="44"/>
      <c r="AM66" s="47"/>
      <c r="AN66" s="44"/>
      <c r="AO66" s="48"/>
      <c r="AP66" s="46"/>
      <c r="AQ66" s="47"/>
      <c r="AR66" s="44"/>
      <c r="AS66" s="47"/>
      <c r="AT66" s="44"/>
      <c r="AU66" s="48"/>
      <c r="AV66" s="137"/>
      <c r="AW66" s="138"/>
      <c r="AX66" s="139"/>
      <c r="AY66" s="41"/>
      <c r="AZ66" s="43"/>
      <c r="BA66" s="47"/>
      <c r="BB66" s="44"/>
      <c r="BC66" s="47"/>
      <c r="BD66" s="44"/>
      <c r="BE66" s="48"/>
      <c r="BF66" s="46"/>
      <c r="BG66" s="47"/>
      <c r="BH66" s="44"/>
      <c r="BI66" s="47"/>
      <c r="BJ66" s="44"/>
      <c r="BK66" s="48"/>
      <c r="BL66" s="137"/>
      <c r="BM66" s="138"/>
      <c r="BN66" s="139"/>
      <c r="BO66" s="41"/>
      <c r="BP66" s="43"/>
      <c r="BQ66" s="47"/>
      <c r="BR66" s="44"/>
      <c r="BS66" s="47"/>
      <c r="BT66" s="44"/>
      <c r="BU66" s="48"/>
      <c r="BV66" s="46"/>
      <c r="BW66" s="47"/>
      <c r="BX66" s="44"/>
      <c r="BY66" s="47"/>
      <c r="BZ66" s="44"/>
      <c r="CA66" s="48"/>
      <c r="CB66" s="137"/>
      <c r="CC66" s="138"/>
      <c r="CD66" s="139"/>
      <c r="CE66" s="41"/>
      <c r="CF66" s="43"/>
      <c r="CG66" s="47"/>
      <c r="CH66" s="44"/>
      <c r="CI66" s="47"/>
      <c r="CJ66" s="44"/>
      <c r="CK66" s="48"/>
      <c r="CL66" s="46"/>
      <c r="CM66" s="47"/>
      <c r="CN66" s="44"/>
      <c r="CO66" s="47"/>
      <c r="CP66" s="44"/>
      <c r="CQ66" s="48"/>
      <c r="CR66" s="137"/>
      <c r="CS66" s="138"/>
      <c r="CT66" s="139"/>
      <c r="CU66" s="41"/>
      <c r="CV66" s="46">
        <f t="shared" ref="CV66:CV72" si="28">+D66+T66+AJ66+AZ66+BP66+CF66</f>
        <v>0</v>
      </c>
      <c r="CW66" s="47" t="e">
        <f>+CV66/$CV$111</f>
        <v>#DIV/0!</v>
      </c>
      <c r="CX66" s="47">
        <f t="shared" ref="CX66:CX72" si="29">+F66+V66+AL66+BB66+BR66+CH66</f>
        <v>0</v>
      </c>
      <c r="CY66" s="47" t="e">
        <f t="shared" ref="CY66:CY73" si="30">+CX66/$CX$111</f>
        <v>#DIV/0!</v>
      </c>
      <c r="CZ66" s="44">
        <f t="shared" ref="CZ66:CZ73" si="31">+CV66+CX66</f>
        <v>0</v>
      </c>
      <c r="DA66" s="48" t="e">
        <f t="shared" ref="DA66:DA73" si="32">+CZ66/$CZ$111</f>
        <v>#DIV/0!</v>
      </c>
      <c r="DB66" s="46">
        <f t="shared" ref="DB66:DB72" si="33">+J66+Z66+AP66+BF66+BV66+CL66</f>
        <v>0</v>
      </c>
      <c r="DC66" s="47" t="e">
        <f t="shared" ref="DC66:DC102" si="34">+DB66/$DB$111</f>
        <v>#DIV/0!</v>
      </c>
      <c r="DD66" s="44">
        <f t="shared" ref="DD66:DD72" si="35">+L66+AB66+AR66+BH66+BX66+CN66</f>
        <v>0</v>
      </c>
      <c r="DE66" s="47" t="e">
        <f t="shared" ref="DE66:DE73" si="36">+DD66/$DD$111</f>
        <v>#DIV/0!</v>
      </c>
      <c r="DF66" s="44">
        <f t="shared" ref="DF66:DF72" si="37">+DB66+DD66</f>
        <v>0</v>
      </c>
      <c r="DG66" s="48" t="e">
        <f t="shared" ref="DG66:DG73" si="38">+DF66/$DF$111</f>
        <v>#DIV/0!</v>
      </c>
      <c r="DH66" s="174"/>
      <c r="DI66" s="187" t="s">
        <v>66</v>
      </c>
      <c r="DJ66" s="46">
        <f t="shared" ref="DJ66:DJ72" si="39">+CZ66</f>
        <v>0</v>
      </c>
      <c r="DK66" s="44">
        <f t="shared" ref="DK66:DK72" si="40">+DF66</f>
        <v>0</v>
      </c>
      <c r="DL66" s="45">
        <f t="shared" ref="DL66:DL72" si="41">+DJ66+DK66</f>
        <v>0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/>
      <c r="E67" s="47"/>
      <c r="F67" s="44"/>
      <c r="G67" s="47"/>
      <c r="H67" s="44"/>
      <c r="I67" s="48"/>
      <c r="J67" s="46"/>
      <c r="K67" s="47"/>
      <c r="L67" s="44"/>
      <c r="M67" s="47"/>
      <c r="N67" s="44"/>
      <c r="O67" s="48"/>
      <c r="P67" s="137"/>
      <c r="Q67" s="138"/>
      <c r="R67" s="139"/>
      <c r="S67" s="39"/>
      <c r="T67" s="43"/>
      <c r="U67" s="47"/>
      <c r="V67" s="44"/>
      <c r="W67" s="47"/>
      <c r="X67" s="44"/>
      <c r="Y67" s="48"/>
      <c r="Z67" s="46"/>
      <c r="AA67" s="47"/>
      <c r="AB67" s="44"/>
      <c r="AC67" s="47"/>
      <c r="AD67" s="44"/>
      <c r="AE67" s="48"/>
      <c r="AF67" s="137"/>
      <c r="AG67" s="138"/>
      <c r="AH67" s="139"/>
      <c r="AI67" s="41"/>
      <c r="AJ67" s="43"/>
      <c r="AK67" s="47"/>
      <c r="AL67" s="44"/>
      <c r="AM67" s="47"/>
      <c r="AN67" s="44"/>
      <c r="AO67" s="48"/>
      <c r="AP67" s="46"/>
      <c r="AQ67" s="47"/>
      <c r="AR67" s="44"/>
      <c r="AS67" s="47"/>
      <c r="AT67" s="44"/>
      <c r="AU67" s="48"/>
      <c r="AV67" s="137"/>
      <c r="AW67" s="138"/>
      <c r="AX67" s="139"/>
      <c r="AY67" s="41"/>
      <c r="AZ67" s="43"/>
      <c r="BA67" s="47"/>
      <c r="BB67" s="44"/>
      <c r="BC67" s="47"/>
      <c r="BD67" s="44"/>
      <c r="BE67" s="48"/>
      <c r="BF67" s="46"/>
      <c r="BG67" s="47"/>
      <c r="BH67" s="44"/>
      <c r="BI67" s="47"/>
      <c r="BJ67" s="44"/>
      <c r="BK67" s="48"/>
      <c r="BL67" s="137"/>
      <c r="BM67" s="138"/>
      <c r="BN67" s="139"/>
      <c r="BO67" s="41"/>
      <c r="BP67" s="43"/>
      <c r="BQ67" s="47"/>
      <c r="BR67" s="44"/>
      <c r="BS67" s="47"/>
      <c r="BT67" s="44"/>
      <c r="BU67" s="48"/>
      <c r="BV67" s="46"/>
      <c r="BW67" s="47"/>
      <c r="BX67" s="44"/>
      <c r="BY67" s="47"/>
      <c r="BZ67" s="44"/>
      <c r="CA67" s="48"/>
      <c r="CB67" s="137"/>
      <c r="CC67" s="138"/>
      <c r="CD67" s="139"/>
      <c r="CE67" s="41"/>
      <c r="CF67" s="43"/>
      <c r="CG67" s="47"/>
      <c r="CH67" s="44"/>
      <c r="CI67" s="47"/>
      <c r="CJ67" s="44"/>
      <c r="CK67" s="48"/>
      <c r="CL67" s="46"/>
      <c r="CM67" s="47"/>
      <c r="CN67" s="44"/>
      <c r="CO67" s="47"/>
      <c r="CP67" s="44"/>
      <c r="CQ67" s="48"/>
      <c r="CR67" s="137"/>
      <c r="CS67" s="138"/>
      <c r="CT67" s="139"/>
      <c r="CU67" s="41"/>
      <c r="CV67" s="46">
        <f t="shared" si="28"/>
        <v>0</v>
      </c>
      <c r="CW67" s="47" t="e">
        <f t="shared" ref="CW67:CW102" si="42">+CV67/$CV$111</f>
        <v>#DIV/0!</v>
      </c>
      <c r="CX67" s="47">
        <f t="shared" si="29"/>
        <v>0</v>
      </c>
      <c r="CY67" s="47" t="e">
        <f t="shared" si="30"/>
        <v>#DIV/0!</v>
      </c>
      <c r="CZ67" s="44">
        <f t="shared" si="31"/>
        <v>0</v>
      </c>
      <c r="DA67" s="48" t="e">
        <f t="shared" si="32"/>
        <v>#DIV/0!</v>
      </c>
      <c r="DB67" s="46">
        <f t="shared" si="33"/>
        <v>0</v>
      </c>
      <c r="DC67" s="47" t="e">
        <f t="shared" si="34"/>
        <v>#DIV/0!</v>
      </c>
      <c r="DD67" s="44">
        <f t="shared" si="35"/>
        <v>0</v>
      </c>
      <c r="DE67" s="47" t="e">
        <f t="shared" si="36"/>
        <v>#DIV/0!</v>
      </c>
      <c r="DF67" s="44">
        <f t="shared" si="37"/>
        <v>0</v>
      </c>
      <c r="DG67" s="48" t="e">
        <f t="shared" si="38"/>
        <v>#DIV/0!</v>
      </c>
      <c r="DH67" s="174"/>
      <c r="DI67" s="187" t="s">
        <v>67</v>
      </c>
      <c r="DJ67" s="46">
        <f t="shared" si="39"/>
        <v>0</v>
      </c>
      <c r="DK67" s="44">
        <f t="shared" si="40"/>
        <v>0</v>
      </c>
      <c r="DL67" s="45">
        <f t="shared" si="41"/>
        <v>0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/>
      <c r="E68" s="47"/>
      <c r="F68" s="44"/>
      <c r="G68" s="47"/>
      <c r="H68" s="44"/>
      <c r="I68" s="48"/>
      <c r="J68" s="46"/>
      <c r="K68" s="47"/>
      <c r="L68" s="44"/>
      <c r="M68" s="47"/>
      <c r="N68" s="44"/>
      <c r="O68" s="48"/>
      <c r="P68" s="137"/>
      <c r="Q68" s="138"/>
      <c r="R68" s="139"/>
      <c r="S68" s="39"/>
      <c r="T68" s="43"/>
      <c r="U68" s="47"/>
      <c r="V68" s="44"/>
      <c r="W68" s="47"/>
      <c r="X68" s="44"/>
      <c r="Y68" s="48"/>
      <c r="Z68" s="46"/>
      <c r="AA68" s="47"/>
      <c r="AB68" s="44"/>
      <c r="AC68" s="47"/>
      <c r="AD68" s="44"/>
      <c r="AE68" s="48"/>
      <c r="AF68" s="137"/>
      <c r="AG68" s="138"/>
      <c r="AH68" s="139"/>
      <c r="AI68" s="41"/>
      <c r="AJ68" s="43"/>
      <c r="AK68" s="47"/>
      <c r="AL68" s="44"/>
      <c r="AM68" s="47"/>
      <c r="AN68" s="44"/>
      <c r="AO68" s="48"/>
      <c r="AP68" s="46"/>
      <c r="AQ68" s="47"/>
      <c r="AR68" s="44"/>
      <c r="AS68" s="47"/>
      <c r="AT68" s="44"/>
      <c r="AU68" s="48"/>
      <c r="AV68" s="137"/>
      <c r="AW68" s="138"/>
      <c r="AX68" s="139"/>
      <c r="AY68" s="41"/>
      <c r="AZ68" s="43"/>
      <c r="BA68" s="47"/>
      <c r="BB68" s="44"/>
      <c r="BC68" s="47"/>
      <c r="BD68" s="44"/>
      <c r="BE68" s="48"/>
      <c r="BF68" s="46"/>
      <c r="BG68" s="47"/>
      <c r="BH68" s="44"/>
      <c r="BI68" s="47"/>
      <c r="BJ68" s="44"/>
      <c r="BK68" s="48"/>
      <c r="BL68" s="137"/>
      <c r="BM68" s="138"/>
      <c r="BN68" s="139"/>
      <c r="BO68" s="41"/>
      <c r="BP68" s="43"/>
      <c r="BQ68" s="47"/>
      <c r="BR68" s="44"/>
      <c r="BS68" s="47"/>
      <c r="BT68" s="44"/>
      <c r="BU68" s="48"/>
      <c r="BV68" s="46"/>
      <c r="BW68" s="47"/>
      <c r="BX68" s="44"/>
      <c r="BY68" s="47"/>
      <c r="BZ68" s="44"/>
      <c r="CA68" s="48"/>
      <c r="CB68" s="137"/>
      <c r="CC68" s="138"/>
      <c r="CD68" s="139"/>
      <c r="CE68" s="41"/>
      <c r="CF68" s="43"/>
      <c r="CG68" s="47"/>
      <c r="CH68" s="44"/>
      <c r="CI68" s="47"/>
      <c r="CJ68" s="44"/>
      <c r="CK68" s="48"/>
      <c r="CL68" s="46"/>
      <c r="CM68" s="47"/>
      <c r="CN68" s="44"/>
      <c r="CO68" s="47"/>
      <c r="CP68" s="44"/>
      <c r="CQ68" s="48"/>
      <c r="CR68" s="137"/>
      <c r="CS68" s="138"/>
      <c r="CT68" s="139"/>
      <c r="CU68" s="41"/>
      <c r="CV68" s="46">
        <f t="shared" si="28"/>
        <v>0</v>
      </c>
      <c r="CW68" s="47" t="e">
        <f t="shared" si="42"/>
        <v>#DIV/0!</v>
      </c>
      <c r="CX68" s="47">
        <f t="shared" si="29"/>
        <v>0</v>
      </c>
      <c r="CY68" s="47" t="e">
        <f t="shared" si="30"/>
        <v>#DIV/0!</v>
      </c>
      <c r="CZ68" s="44">
        <f t="shared" si="31"/>
        <v>0</v>
      </c>
      <c r="DA68" s="48" t="e">
        <f t="shared" si="32"/>
        <v>#DIV/0!</v>
      </c>
      <c r="DB68" s="46">
        <f t="shared" si="33"/>
        <v>0</v>
      </c>
      <c r="DC68" s="47" t="e">
        <f t="shared" si="34"/>
        <v>#DIV/0!</v>
      </c>
      <c r="DD68" s="44">
        <f t="shared" si="35"/>
        <v>0</v>
      </c>
      <c r="DE68" s="47" t="e">
        <f t="shared" si="36"/>
        <v>#DIV/0!</v>
      </c>
      <c r="DF68" s="44">
        <f t="shared" si="37"/>
        <v>0</v>
      </c>
      <c r="DG68" s="48" t="e">
        <f t="shared" si="38"/>
        <v>#DIV/0!</v>
      </c>
      <c r="DH68" s="174"/>
      <c r="DI68" s="187" t="s">
        <v>68</v>
      </c>
      <c r="DJ68" s="46">
        <f t="shared" si="39"/>
        <v>0</v>
      </c>
      <c r="DK68" s="44">
        <f t="shared" si="40"/>
        <v>0</v>
      </c>
      <c r="DL68" s="45">
        <f t="shared" si="41"/>
        <v>0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/>
      <c r="E69" s="47"/>
      <c r="F69" s="44"/>
      <c r="G69" s="47"/>
      <c r="H69" s="44"/>
      <c r="I69" s="48"/>
      <c r="J69" s="46"/>
      <c r="K69" s="47"/>
      <c r="L69" s="44"/>
      <c r="M69" s="47"/>
      <c r="N69" s="44"/>
      <c r="O69" s="48"/>
      <c r="P69" s="137"/>
      <c r="Q69" s="138"/>
      <c r="R69" s="139"/>
      <c r="S69" s="39"/>
      <c r="T69" s="43"/>
      <c r="U69" s="47"/>
      <c r="V69" s="44"/>
      <c r="W69" s="47"/>
      <c r="X69" s="44"/>
      <c r="Y69" s="48"/>
      <c r="Z69" s="46"/>
      <c r="AA69" s="47"/>
      <c r="AB69" s="44"/>
      <c r="AC69" s="47"/>
      <c r="AD69" s="44"/>
      <c r="AE69" s="48"/>
      <c r="AF69" s="137"/>
      <c r="AG69" s="138"/>
      <c r="AH69" s="139"/>
      <c r="AI69" s="41"/>
      <c r="AJ69" s="43"/>
      <c r="AK69" s="47"/>
      <c r="AL69" s="44"/>
      <c r="AM69" s="47"/>
      <c r="AN69" s="44"/>
      <c r="AO69" s="48"/>
      <c r="AP69" s="46"/>
      <c r="AQ69" s="47"/>
      <c r="AR69" s="44"/>
      <c r="AS69" s="47"/>
      <c r="AT69" s="44"/>
      <c r="AU69" s="48"/>
      <c r="AV69" s="137"/>
      <c r="AW69" s="138"/>
      <c r="AX69" s="139"/>
      <c r="AY69" s="41"/>
      <c r="AZ69" s="43"/>
      <c r="BA69" s="47"/>
      <c r="BB69" s="44"/>
      <c r="BC69" s="47"/>
      <c r="BD69" s="44"/>
      <c r="BE69" s="48"/>
      <c r="BF69" s="46"/>
      <c r="BG69" s="47"/>
      <c r="BH69" s="44"/>
      <c r="BI69" s="47"/>
      <c r="BJ69" s="44"/>
      <c r="BK69" s="48"/>
      <c r="BL69" s="137"/>
      <c r="BM69" s="138"/>
      <c r="BN69" s="139"/>
      <c r="BO69" s="41"/>
      <c r="BP69" s="43"/>
      <c r="BQ69" s="47"/>
      <c r="BR69" s="44"/>
      <c r="BS69" s="47"/>
      <c r="BT69" s="44"/>
      <c r="BU69" s="48"/>
      <c r="BV69" s="46"/>
      <c r="BW69" s="47"/>
      <c r="BX69" s="44"/>
      <c r="BY69" s="47"/>
      <c r="BZ69" s="44"/>
      <c r="CA69" s="48"/>
      <c r="CB69" s="137"/>
      <c r="CC69" s="138"/>
      <c r="CD69" s="139"/>
      <c r="CE69" s="41"/>
      <c r="CF69" s="43"/>
      <c r="CG69" s="47"/>
      <c r="CH69" s="44"/>
      <c r="CI69" s="47"/>
      <c r="CJ69" s="44"/>
      <c r="CK69" s="48"/>
      <c r="CL69" s="46"/>
      <c r="CM69" s="47"/>
      <c r="CN69" s="44"/>
      <c r="CO69" s="47"/>
      <c r="CP69" s="44"/>
      <c r="CQ69" s="48"/>
      <c r="CR69" s="137"/>
      <c r="CS69" s="138"/>
      <c r="CT69" s="139"/>
      <c r="CU69" s="41"/>
      <c r="CV69" s="46">
        <f t="shared" si="28"/>
        <v>0</v>
      </c>
      <c r="CW69" s="47" t="e">
        <f t="shared" si="42"/>
        <v>#DIV/0!</v>
      </c>
      <c r="CX69" s="47">
        <f t="shared" si="29"/>
        <v>0</v>
      </c>
      <c r="CY69" s="47" t="e">
        <f t="shared" si="30"/>
        <v>#DIV/0!</v>
      </c>
      <c r="CZ69" s="44">
        <f t="shared" si="31"/>
        <v>0</v>
      </c>
      <c r="DA69" s="48" t="e">
        <f t="shared" si="32"/>
        <v>#DIV/0!</v>
      </c>
      <c r="DB69" s="46">
        <f t="shared" si="33"/>
        <v>0</v>
      </c>
      <c r="DC69" s="47" t="e">
        <f t="shared" si="34"/>
        <v>#DIV/0!</v>
      </c>
      <c r="DD69" s="44">
        <f t="shared" si="35"/>
        <v>0</v>
      </c>
      <c r="DE69" s="47" t="e">
        <f t="shared" si="36"/>
        <v>#DIV/0!</v>
      </c>
      <c r="DF69" s="44">
        <f t="shared" si="37"/>
        <v>0</v>
      </c>
      <c r="DG69" s="48" t="e">
        <f t="shared" si="38"/>
        <v>#DIV/0!</v>
      </c>
      <c r="DH69" s="174"/>
      <c r="DI69" s="187" t="s">
        <v>69</v>
      </c>
      <c r="DJ69" s="46">
        <f t="shared" si="39"/>
        <v>0</v>
      </c>
      <c r="DK69" s="44">
        <f t="shared" si="40"/>
        <v>0</v>
      </c>
      <c r="DL69" s="45">
        <f t="shared" si="41"/>
        <v>0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/>
      <c r="E70" s="47"/>
      <c r="F70" s="44"/>
      <c r="G70" s="47"/>
      <c r="H70" s="44"/>
      <c r="I70" s="48"/>
      <c r="J70" s="46"/>
      <c r="K70" s="47"/>
      <c r="L70" s="44"/>
      <c r="M70" s="47"/>
      <c r="N70" s="44"/>
      <c r="O70" s="48"/>
      <c r="P70" s="137"/>
      <c r="Q70" s="138"/>
      <c r="R70" s="139"/>
      <c r="S70" s="39"/>
      <c r="T70" s="43"/>
      <c r="U70" s="47"/>
      <c r="V70" s="44"/>
      <c r="W70" s="47"/>
      <c r="X70" s="44"/>
      <c r="Y70" s="48"/>
      <c r="Z70" s="46"/>
      <c r="AA70" s="47"/>
      <c r="AB70" s="44"/>
      <c r="AC70" s="47"/>
      <c r="AD70" s="44"/>
      <c r="AE70" s="48"/>
      <c r="AF70" s="137"/>
      <c r="AG70" s="138"/>
      <c r="AH70" s="139"/>
      <c r="AI70" s="41"/>
      <c r="AJ70" s="43"/>
      <c r="AK70" s="47"/>
      <c r="AL70" s="44"/>
      <c r="AM70" s="47"/>
      <c r="AN70" s="44"/>
      <c r="AO70" s="48"/>
      <c r="AP70" s="46"/>
      <c r="AQ70" s="47"/>
      <c r="AR70" s="44"/>
      <c r="AS70" s="47"/>
      <c r="AT70" s="44"/>
      <c r="AU70" s="48"/>
      <c r="AV70" s="137"/>
      <c r="AW70" s="138"/>
      <c r="AX70" s="139"/>
      <c r="AY70" s="41"/>
      <c r="AZ70" s="43"/>
      <c r="BA70" s="47"/>
      <c r="BB70" s="44"/>
      <c r="BC70" s="47"/>
      <c r="BD70" s="44"/>
      <c r="BE70" s="48"/>
      <c r="BF70" s="46"/>
      <c r="BG70" s="47"/>
      <c r="BH70" s="44"/>
      <c r="BI70" s="47"/>
      <c r="BJ70" s="44"/>
      <c r="BK70" s="48"/>
      <c r="BL70" s="137"/>
      <c r="BM70" s="138"/>
      <c r="BN70" s="139"/>
      <c r="BO70" s="41"/>
      <c r="BP70" s="43"/>
      <c r="BQ70" s="47"/>
      <c r="BR70" s="44"/>
      <c r="BS70" s="47"/>
      <c r="BT70" s="44"/>
      <c r="BU70" s="48"/>
      <c r="BV70" s="46"/>
      <c r="BW70" s="47"/>
      <c r="BX70" s="44"/>
      <c r="BY70" s="47"/>
      <c r="BZ70" s="44"/>
      <c r="CA70" s="48"/>
      <c r="CB70" s="137"/>
      <c r="CC70" s="138"/>
      <c r="CD70" s="139"/>
      <c r="CE70" s="41"/>
      <c r="CF70" s="43"/>
      <c r="CG70" s="47"/>
      <c r="CH70" s="44"/>
      <c r="CI70" s="47"/>
      <c r="CJ70" s="44"/>
      <c r="CK70" s="48"/>
      <c r="CL70" s="46"/>
      <c r="CM70" s="47"/>
      <c r="CN70" s="44"/>
      <c r="CO70" s="47"/>
      <c r="CP70" s="44"/>
      <c r="CQ70" s="48"/>
      <c r="CR70" s="137"/>
      <c r="CS70" s="138"/>
      <c r="CT70" s="139"/>
      <c r="CU70" s="41"/>
      <c r="CV70" s="46">
        <f t="shared" si="28"/>
        <v>0</v>
      </c>
      <c r="CW70" s="47" t="e">
        <f t="shared" si="42"/>
        <v>#DIV/0!</v>
      </c>
      <c r="CX70" s="47">
        <f t="shared" si="29"/>
        <v>0</v>
      </c>
      <c r="CY70" s="47" t="e">
        <f t="shared" si="30"/>
        <v>#DIV/0!</v>
      </c>
      <c r="CZ70" s="44">
        <f t="shared" si="31"/>
        <v>0</v>
      </c>
      <c r="DA70" s="48" t="e">
        <f t="shared" si="32"/>
        <v>#DIV/0!</v>
      </c>
      <c r="DB70" s="46">
        <f t="shared" si="33"/>
        <v>0</v>
      </c>
      <c r="DC70" s="47" t="e">
        <f t="shared" si="34"/>
        <v>#DIV/0!</v>
      </c>
      <c r="DD70" s="44">
        <f t="shared" si="35"/>
        <v>0</v>
      </c>
      <c r="DE70" s="47" t="e">
        <f t="shared" si="36"/>
        <v>#DIV/0!</v>
      </c>
      <c r="DF70" s="44">
        <f t="shared" si="37"/>
        <v>0</v>
      </c>
      <c r="DG70" s="48" t="e">
        <f t="shared" si="38"/>
        <v>#DIV/0!</v>
      </c>
      <c r="DH70" s="174"/>
      <c r="DI70" s="187" t="s">
        <v>70</v>
      </c>
      <c r="DJ70" s="46">
        <f t="shared" si="39"/>
        <v>0</v>
      </c>
      <c r="DK70" s="44">
        <f t="shared" si="40"/>
        <v>0</v>
      </c>
      <c r="DL70" s="45">
        <f t="shared" si="41"/>
        <v>0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/>
      <c r="E71" s="47"/>
      <c r="F71" s="44"/>
      <c r="G71" s="47"/>
      <c r="H71" s="44"/>
      <c r="I71" s="48"/>
      <c r="J71" s="46"/>
      <c r="K71" s="47"/>
      <c r="L71" s="44"/>
      <c r="M71" s="47"/>
      <c r="N71" s="44"/>
      <c r="O71" s="48"/>
      <c r="P71" s="137"/>
      <c r="Q71" s="138"/>
      <c r="R71" s="139"/>
      <c r="S71" s="39"/>
      <c r="T71" s="43"/>
      <c r="U71" s="47"/>
      <c r="V71" s="44"/>
      <c r="W71" s="47"/>
      <c r="X71" s="44"/>
      <c r="Y71" s="48"/>
      <c r="Z71" s="46"/>
      <c r="AA71" s="47"/>
      <c r="AB71" s="44"/>
      <c r="AC71" s="47"/>
      <c r="AD71" s="44"/>
      <c r="AE71" s="48"/>
      <c r="AF71" s="137"/>
      <c r="AG71" s="138"/>
      <c r="AH71" s="139"/>
      <c r="AI71" s="41"/>
      <c r="AJ71" s="43"/>
      <c r="AK71" s="47"/>
      <c r="AL71" s="44"/>
      <c r="AM71" s="47"/>
      <c r="AN71" s="44"/>
      <c r="AO71" s="48"/>
      <c r="AP71" s="46"/>
      <c r="AQ71" s="47"/>
      <c r="AR71" s="44"/>
      <c r="AS71" s="47"/>
      <c r="AT71" s="44"/>
      <c r="AU71" s="48"/>
      <c r="AV71" s="137"/>
      <c r="AW71" s="138"/>
      <c r="AX71" s="139"/>
      <c r="AY71" s="41"/>
      <c r="AZ71" s="43"/>
      <c r="BA71" s="47"/>
      <c r="BB71" s="44"/>
      <c r="BC71" s="47"/>
      <c r="BD71" s="44"/>
      <c r="BE71" s="48"/>
      <c r="BF71" s="46"/>
      <c r="BG71" s="47"/>
      <c r="BH71" s="44"/>
      <c r="BI71" s="47"/>
      <c r="BJ71" s="44"/>
      <c r="BK71" s="48"/>
      <c r="BL71" s="137"/>
      <c r="BM71" s="138"/>
      <c r="BN71" s="139"/>
      <c r="BO71" s="41"/>
      <c r="BP71" s="43"/>
      <c r="BQ71" s="47"/>
      <c r="BR71" s="44"/>
      <c r="BS71" s="47"/>
      <c r="BT71" s="44"/>
      <c r="BU71" s="48"/>
      <c r="BV71" s="46"/>
      <c r="BW71" s="47"/>
      <c r="BX71" s="44"/>
      <c r="BY71" s="47"/>
      <c r="BZ71" s="44"/>
      <c r="CA71" s="48"/>
      <c r="CB71" s="137"/>
      <c r="CC71" s="138"/>
      <c r="CD71" s="139"/>
      <c r="CE71" s="41"/>
      <c r="CF71" s="43"/>
      <c r="CG71" s="47"/>
      <c r="CH71" s="44"/>
      <c r="CI71" s="47"/>
      <c r="CJ71" s="44"/>
      <c r="CK71" s="48"/>
      <c r="CL71" s="46"/>
      <c r="CM71" s="47"/>
      <c r="CN71" s="44"/>
      <c r="CO71" s="47"/>
      <c r="CP71" s="44"/>
      <c r="CQ71" s="48"/>
      <c r="CR71" s="137"/>
      <c r="CS71" s="138"/>
      <c r="CT71" s="139"/>
      <c r="CU71" s="41"/>
      <c r="CV71" s="46">
        <f t="shared" si="28"/>
        <v>0</v>
      </c>
      <c r="CW71" s="47" t="e">
        <f t="shared" si="42"/>
        <v>#DIV/0!</v>
      </c>
      <c r="CX71" s="47">
        <f t="shared" si="29"/>
        <v>0</v>
      </c>
      <c r="CY71" s="47" t="e">
        <f t="shared" si="30"/>
        <v>#DIV/0!</v>
      </c>
      <c r="CZ71" s="44">
        <f t="shared" si="31"/>
        <v>0</v>
      </c>
      <c r="DA71" s="48" t="e">
        <f t="shared" si="32"/>
        <v>#DIV/0!</v>
      </c>
      <c r="DB71" s="46">
        <f t="shared" si="33"/>
        <v>0</v>
      </c>
      <c r="DC71" s="47" t="e">
        <f t="shared" si="34"/>
        <v>#DIV/0!</v>
      </c>
      <c r="DD71" s="44">
        <f t="shared" si="35"/>
        <v>0</v>
      </c>
      <c r="DE71" s="47" t="e">
        <f t="shared" si="36"/>
        <v>#DIV/0!</v>
      </c>
      <c r="DF71" s="44">
        <f t="shared" si="37"/>
        <v>0</v>
      </c>
      <c r="DG71" s="48" t="e">
        <f t="shared" si="38"/>
        <v>#DIV/0!</v>
      </c>
      <c r="DH71" s="174"/>
      <c r="DI71" s="187" t="s">
        <v>71</v>
      </c>
      <c r="DJ71" s="46">
        <f t="shared" si="39"/>
        <v>0</v>
      </c>
      <c r="DK71" s="44">
        <f t="shared" si="40"/>
        <v>0</v>
      </c>
      <c r="DL71" s="45">
        <f t="shared" si="41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/>
      <c r="E72" s="47"/>
      <c r="F72" s="44"/>
      <c r="G72" s="47"/>
      <c r="H72" s="44"/>
      <c r="I72" s="48"/>
      <c r="J72" s="46"/>
      <c r="K72" s="47"/>
      <c r="L72" s="44"/>
      <c r="M72" s="47"/>
      <c r="N72" s="44"/>
      <c r="O72" s="48"/>
      <c r="P72" s="137"/>
      <c r="Q72" s="138"/>
      <c r="R72" s="139"/>
      <c r="S72" s="39"/>
      <c r="T72" s="43"/>
      <c r="U72" s="47"/>
      <c r="V72" s="44"/>
      <c r="W72" s="47"/>
      <c r="X72" s="44"/>
      <c r="Y72" s="48"/>
      <c r="Z72" s="46"/>
      <c r="AA72" s="47"/>
      <c r="AB72" s="44"/>
      <c r="AC72" s="47"/>
      <c r="AD72" s="44"/>
      <c r="AE72" s="48"/>
      <c r="AF72" s="137"/>
      <c r="AG72" s="138"/>
      <c r="AH72" s="139"/>
      <c r="AI72" s="41"/>
      <c r="AJ72" s="43"/>
      <c r="AK72" s="47"/>
      <c r="AL72" s="44"/>
      <c r="AM72" s="47"/>
      <c r="AN72" s="44"/>
      <c r="AO72" s="48"/>
      <c r="AP72" s="46"/>
      <c r="AQ72" s="47"/>
      <c r="AR72" s="44"/>
      <c r="AS72" s="47"/>
      <c r="AT72" s="44"/>
      <c r="AU72" s="48"/>
      <c r="AV72" s="137"/>
      <c r="AW72" s="138"/>
      <c r="AX72" s="139"/>
      <c r="AY72" s="41"/>
      <c r="AZ72" s="43"/>
      <c r="BA72" s="47"/>
      <c r="BB72" s="44"/>
      <c r="BC72" s="47"/>
      <c r="BD72" s="44"/>
      <c r="BE72" s="48"/>
      <c r="BF72" s="46"/>
      <c r="BG72" s="47"/>
      <c r="BH72" s="44"/>
      <c r="BI72" s="47"/>
      <c r="BJ72" s="44"/>
      <c r="BK72" s="48"/>
      <c r="BL72" s="137"/>
      <c r="BM72" s="138"/>
      <c r="BN72" s="139"/>
      <c r="BO72" s="41"/>
      <c r="BP72" s="43"/>
      <c r="BQ72" s="47"/>
      <c r="BR72" s="44"/>
      <c r="BS72" s="47"/>
      <c r="BT72" s="44"/>
      <c r="BU72" s="48"/>
      <c r="BV72" s="46"/>
      <c r="BW72" s="47"/>
      <c r="BX72" s="44"/>
      <c r="BY72" s="47"/>
      <c r="BZ72" s="44"/>
      <c r="CA72" s="48"/>
      <c r="CB72" s="137"/>
      <c r="CC72" s="138"/>
      <c r="CD72" s="139"/>
      <c r="CE72" s="41"/>
      <c r="CF72" s="43"/>
      <c r="CG72" s="47"/>
      <c r="CH72" s="44"/>
      <c r="CI72" s="47"/>
      <c r="CJ72" s="44"/>
      <c r="CK72" s="48"/>
      <c r="CL72" s="46"/>
      <c r="CM72" s="47"/>
      <c r="CN72" s="44"/>
      <c r="CO72" s="47"/>
      <c r="CP72" s="44"/>
      <c r="CQ72" s="48"/>
      <c r="CR72" s="137"/>
      <c r="CS72" s="138"/>
      <c r="CT72" s="139"/>
      <c r="CU72" s="41"/>
      <c r="CV72" s="46">
        <f t="shared" si="28"/>
        <v>0</v>
      </c>
      <c r="CW72" s="47" t="e">
        <f t="shared" si="42"/>
        <v>#DIV/0!</v>
      </c>
      <c r="CX72" s="47">
        <f t="shared" si="29"/>
        <v>0</v>
      </c>
      <c r="CY72" s="47" t="e">
        <f t="shared" si="30"/>
        <v>#DIV/0!</v>
      </c>
      <c r="CZ72" s="44">
        <f t="shared" si="31"/>
        <v>0</v>
      </c>
      <c r="DA72" s="48" t="e">
        <f t="shared" si="32"/>
        <v>#DIV/0!</v>
      </c>
      <c r="DB72" s="46">
        <f t="shared" si="33"/>
        <v>0</v>
      </c>
      <c r="DC72" s="47" t="e">
        <f t="shared" si="34"/>
        <v>#DIV/0!</v>
      </c>
      <c r="DD72" s="44">
        <f t="shared" si="35"/>
        <v>0</v>
      </c>
      <c r="DE72" s="47" t="e">
        <f t="shared" si="36"/>
        <v>#DIV/0!</v>
      </c>
      <c r="DF72" s="44">
        <f t="shared" si="37"/>
        <v>0</v>
      </c>
      <c r="DG72" s="48" t="e">
        <f t="shared" si="38"/>
        <v>#DIV/0!</v>
      </c>
      <c r="DH72" s="174"/>
      <c r="DI72" s="187" t="s">
        <v>72</v>
      </c>
      <c r="DJ72" s="46">
        <f t="shared" si="39"/>
        <v>0</v>
      </c>
      <c r="DK72" s="44">
        <f t="shared" si="40"/>
        <v>0</v>
      </c>
      <c r="DL72" s="45">
        <f t="shared" si="41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/>
      <c r="E73" s="55"/>
      <c r="F73" s="52"/>
      <c r="G73" s="55"/>
      <c r="H73" s="52"/>
      <c r="I73" s="56"/>
      <c r="J73" s="54"/>
      <c r="K73" s="55"/>
      <c r="L73" s="52"/>
      <c r="M73" s="55"/>
      <c r="N73" s="52"/>
      <c r="O73" s="56"/>
      <c r="P73" s="143"/>
      <c r="Q73" s="144"/>
      <c r="R73" s="145"/>
      <c r="S73" s="39"/>
      <c r="T73" s="51"/>
      <c r="U73" s="55"/>
      <c r="V73" s="52"/>
      <c r="W73" s="55"/>
      <c r="X73" s="44"/>
      <c r="Y73" s="56"/>
      <c r="Z73" s="54"/>
      <c r="AA73" s="55"/>
      <c r="AB73" s="52"/>
      <c r="AC73" s="55"/>
      <c r="AD73" s="52"/>
      <c r="AE73" s="56"/>
      <c r="AF73" s="143"/>
      <c r="AG73" s="144"/>
      <c r="AH73" s="145"/>
      <c r="AI73" s="41"/>
      <c r="AJ73" s="51"/>
      <c r="AK73" s="55"/>
      <c r="AL73" s="52"/>
      <c r="AM73" s="55"/>
      <c r="AN73" s="52"/>
      <c r="AO73" s="56"/>
      <c r="AP73" s="54"/>
      <c r="AQ73" s="55"/>
      <c r="AR73" s="52"/>
      <c r="AS73" s="55"/>
      <c r="AT73" s="52"/>
      <c r="AU73" s="56"/>
      <c r="AV73" s="143"/>
      <c r="AW73" s="144"/>
      <c r="AX73" s="145"/>
      <c r="AY73" s="41"/>
      <c r="AZ73" s="51"/>
      <c r="BA73" s="55"/>
      <c r="BB73" s="52"/>
      <c r="BC73" s="55"/>
      <c r="BD73" s="44"/>
      <c r="BE73" s="56"/>
      <c r="BF73" s="54"/>
      <c r="BG73" s="55"/>
      <c r="BH73" s="52"/>
      <c r="BI73" s="55"/>
      <c r="BJ73" s="52"/>
      <c r="BK73" s="56"/>
      <c r="BL73" s="143"/>
      <c r="BM73" s="144"/>
      <c r="BN73" s="145"/>
      <c r="BO73" s="41"/>
      <c r="BP73" s="51"/>
      <c r="BQ73" s="55"/>
      <c r="BR73" s="52"/>
      <c r="BS73" s="55"/>
      <c r="BT73" s="44"/>
      <c r="BU73" s="56"/>
      <c r="BV73" s="54"/>
      <c r="BW73" s="55"/>
      <c r="BX73" s="52"/>
      <c r="BY73" s="55"/>
      <c r="BZ73" s="52"/>
      <c r="CA73" s="56"/>
      <c r="CB73" s="143"/>
      <c r="CC73" s="144"/>
      <c r="CD73" s="145"/>
      <c r="CE73" s="41"/>
      <c r="CF73" s="51"/>
      <c r="CG73" s="55"/>
      <c r="CH73" s="52"/>
      <c r="CI73" s="55"/>
      <c r="CJ73" s="44"/>
      <c r="CK73" s="56"/>
      <c r="CL73" s="54"/>
      <c r="CM73" s="55"/>
      <c r="CN73" s="52"/>
      <c r="CO73" s="55"/>
      <c r="CP73" s="52"/>
      <c r="CQ73" s="56"/>
      <c r="CR73" s="143"/>
      <c r="CS73" s="144"/>
      <c r="CT73" s="145"/>
      <c r="CU73" s="41"/>
      <c r="CV73" s="54">
        <f>SUM(CV66:CV72)</f>
        <v>0</v>
      </c>
      <c r="CW73" s="55" t="e">
        <f t="shared" si="42"/>
        <v>#DIV/0!</v>
      </c>
      <c r="CX73" s="55">
        <f>SUM(CX66:CX72)</f>
        <v>0</v>
      </c>
      <c r="CY73" s="55" t="e">
        <f t="shared" si="30"/>
        <v>#DIV/0!</v>
      </c>
      <c r="CZ73" s="52">
        <f t="shared" si="31"/>
        <v>0</v>
      </c>
      <c r="DA73" s="56" t="e">
        <f t="shared" si="32"/>
        <v>#DIV/0!</v>
      </c>
      <c r="DB73" s="54">
        <f>SUM(DB66:DB72)</f>
        <v>0</v>
      </c>
      <c r="DC73" s="55" t="e">
        <f t="shared" si="34"/>
        <v>#DIV/0!</v>
      </c>
      <c r="DD73" s="52">
        <f>SUM(DD66:DD72)</f>
        <v>0</v>
      </c>
      <c r="DE73" s="55" t="e">
        <f t="shared" si="36"/>
        <v>#DIV/0!</v>
      </c>
      <c r="DF73" s="52">
        <f>SUM(DF66:DF72)</f>
        <v>0</v>
      </c>
      <c r="DG73" s="56" t="e">
        <f t="shared" si="38"/>
        <v>#DIV/0!</v>
      </c>
      <c r="DH73" s="175"/>
      <c r="DI73" s="187" t="s">
        <v>175</v>
      </c>
      <c r="DJ73" s="54">
        <f t="shared" ref="DJ73:DK73" si="43">SUM(DJ66:DJ72)</f>
        <v>0</v>
      </c>
      <c r="DK73" s="52">
        <f t="shared" si="43"/>
        <v>0</v>
      </c>
      <c r="DL73" s="53">
        <f>SUM(DL66:DL72)</f>
        <v>0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/>
      <c r="E75" s="47"/>
      <c r="F75" s="47"/>
      <c r="G75" s="47"/>
      <c r="H75" s="44"/>
      <c r="I75" s="48"/>
      <c r="J75" s="46"/>
      <c r="K75" s="47"/>
      <c r="L75" s="44"/>
      <c r="M75" s="47"/>
      <c r="N75" s="44"/>
      <c r="O75" s="48"/>
      <c r="P75" s="137"/>
      <c r="Q75" s="138"/>
      <c r="R75" s="139"/>
      <c r="S75" s="39"/>
      <c r="T75" s="43"/>
      <c r="U75" s="47"/>
      <c r="V75" s="47"/>
      <c r="W75" s="47"/>
      <c r="X75" s="44"/>
      <c r="Y75" s="48"/>
      <c r="Z75" s="46"/>
      <c r="AA75" s="47"/>
      <c r="AB75" s="44"/>
      <c r="AC75" s="47"/>
      <c r="AD75" s="44"/>
      <c r="AE75" s="48"/>
      <c r="AF75" s="137"/>
      <c r="AG75" s="138"/>
      <c r="AH75" s="139"/>
      <c r="AI75" s="41"/>
      <c r="AJ75" s="43"/>
      <c r="AK75" s="47"/>
      <c r="AL75" s="44"/>
      <c r="AM75" s="47"/>
      <c r="AN75" s="44"/>
      <c r="AO75" s="48"/>
      <c r="AP75" s="46"/>
      <c r="AQ75" s="47"/>
      <c r="AR75" s="44"/>
      <c r="AS75" s="47"/>
      <c r="AT75" s="44"/>
      <c r="AU75" s="48"/>
      <c r="AV75" s="137"/>
      <c r="AW75" s="138"/>
      <c r="AX75" s="139"/>
      <c r="AY75" s="41"/>
      <c r="AZ75" s="43"/>
      <c r="BA75" s="47"/>
      <c r="BB75" s="47"/>
      <c r="BC75" s="47"/>
      <c r="BD75" s="44"/>
      <c r="BE75" s="48"/>
      <c r="BF75" s="46"/>
      <c r="BG75" s="47"/>
      <c r="BH75" s="44"/>
      <c r="BI75" s="47"/>
      <c r="BJ75" s="44"/>
      <c r="BK75" s="48"/>
      <c r="BL75" s="137"/>
      <c r="BM75" s="138"/>
      <c r="BN75" s="139"/>
      <c r="BO75" s="41"/>
      <c r="BP75" s="43"/>
      <c r="BQ75" s="47"/>
      <c r="BR75" s="47"/>
      <c r="BS75" s="47"/>
      <c r="BT75" s="44"/>
      <c r="BU75" s="48"/>
      <c r="BV75" s="46"/>
      <c r="BW75" s="47"/>
      <c r="BX75" s="44"/>
      <c r="BY75" s="47"/>
      <c r="BZ75" s="44"/>
      <c r="CA75" s="48"/>
      <c r="CB75" s="137"/>
      <c r="CC75" s="138"/>
      <c r="CD75" s="139"/>
      <c r="CE75" s="41"/>
      <c r="CF75" s="43"/>
      <c r="CG75" s="47"/>
      <c r="CH75" s="47"/>
      <c r="CI75" s="47"/>
      <c r="CJ75" s="44"/>
      <c r="CK75" s="48"/>
      <c r="CL75" s="46"/>
      <c r="CM75" s="47"/>
      <c r="CN75" s="44"/>
      <c r="CO75" s="47"/>
      <c r="CP75" s="44"/>
      <c r="CQ75" s="48"/>
      <c r="CR75" s="137"/>
      <c r="CS75" s="138"/>
      <c r="CT75" s="139"/>
      <c r="CU75" s="41"/>
      <c r="CV75" s="46">
        <f t="shared" ref="CV75:CV94" si="44">+D75+T75+AJ75+AZ75+BP75+CF75</f>
        <v>0</v>
      </c>
      <c r="CW75" s="47" t="e">
        <f t="shared" si="42"/>
        <v>#DIV/0!</v>
      </c>
      <c r="CX75" s="47">
        <f t="shared" ref="CX75:CX94" si="45">+F75+V75+AL75+BB75+BR75+CH75</f>
        <v>0</v>
      </c>
      <c r="CY75" s="47" t="e">
        <f t="shared" ref="CY75:CY96" si="46">+CX75/$CX$111</f>
        <v>#DIV/0!</v>
      </c>
      <c r="CZ75" s="44">
        <f t="shared" ref="CZ75:CZ96" si="47">+CV75+CX75</f>
        <v>0</v>
      </c>
      <c r="DA75" s="48" t="e">
        <f t="shared" ref="DA75:DA96" si="48">+CZ75/$CZ$111</f>
        <v>#DIV/0!</v>
      </c>
      <c r="DB75" s="46">
        <f t="shared" ref="DB75:DB94" si="49">+J75+Z75+AP75+BF75+BV75+CL75</f>
        <v>0</v>
      </c>
      <c r="DC75" s="47" t="e">
        <f t="shared" si="34"/>
        <v>#DIV/0!</v>
      </c>
      <c r="DD75" s="44">
        <f t="shared" ref="DD75:DD94" si="50">+L75+AB75+AR75+BH75+BX75+CN75</f>
        <v>0</v>
      </c>
      <c r="DE75" s="47" t="e">
        <f t="shared" ref="DE75:DE96" si="51">+DD75/$DD$111</f>
        <v>#DIV/0!</v>
      </c>
      <c r="DF75" s="44">
        <f t="shared" ref="DF75:DF94" si="52">+DB75+DD75</f>
        <v>0</v>
      </c>
      <c r="DG75" s="48" t="e">
        <f t="shared" ref="DG75:DG96" si="53">+DF75/$DF$111</f>
        <v>#DIV/0!</v>
      </c>
      <c r="DH75" s="174"/>
      <c r="DI75" s="187" t="s">
        <v>74</v>
      </c>
      <c r="DJ75" s="46">
        <f t="shared" ref="DJ75:DJ94" si="54">+CZ75</f>
        <v>0</v>
      </c>
      <c r="DK75" s="44">
        <f t="shared" ref="DK75:DK94" si="55">+DF75</f>
        <v>0</v>
      </c>
      <c r="DL75" s="45">
        <f t="shared" ref="DL75:DL94" si="56">+DJ75+DK75</f>
        <v>0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/>
      <c r="E76" s="47"/>
      <c r="F76" s="47"/>
      <c r="G76" s="47"/>
      <c r="H76" s="44"/>
      <c r="I76" s="48"/>
      <c r="J76" s="46"/>
      <c r="K76" s="47"/>
      <c r="L76" s="44"/>
      <c r="M76" s="47"/>
      <c r="N76" s="44"/>
      <c r="O76" s="48"/>
      <c r="P76" s="137"/>
      <c r="Q76" s="138"/>
      <c r="R76" s="139"/>
      <c r="S76" s="39"/>
      <c r="T76" s="43"/>
      <c r="U76" s="47"/>
      <c r="V76" s="47"/>
      <c r="W76" s="47"/>
      <c r="X76" s="44"/>
      <c r="Y76" s="48"/>
      <c r="Z76" s="46"/>
      <c r="AA76" s="47"/>
      <c r="AB76" s="44"/>
      <c r="AC76" s="47"/>
      <c r="AD76" s="44"/>
      <c r="AE76" s="48"/>
      <c r="AF76" s="137"/>
      <c r="AG76" s="138"/>
      <c r="AH76" s="139"/>
      <c r="AI76" s="41"/>
      <c r="AJ76" s="43"/>
      <c r="AK76" s="47"/>
      <c r="AL76" s="44"/>
      <c r="AM76" s="47"/>
      <c r="AN76" s="44"/>
      <c r="AO76" s="48"/>
      <c r="AP76" s="46"/>
      <c r="AQ76" s="47"/>
      <c r="AR76" s="44"/>
      <c r="AS76" s="47"/>
      <c r="AT76" s="44"/>
      <c r="AU76" s="48"/>
      <c r="AV76" s="137"/>
      <c r="AW76" s="138"/>
      <c r="AX76" s="139"/>
      <c r="AY76" s="41"/>
      <c r="AZ76" s="43"/>
      <c r="BA76" s="47"/>
      <c r="BB76" s="47"/>
      <c r="BC76" s="47"/>
      <c r="BD76" s="44"/>
      <c r="BE76" s="48"/>
      <c r="BF76" s="46"/>
      <c r="BG76" s="47"/>
      <c r="BH76" s="44"/>
      <c r="BI76" s="47"/>
      <c r="BJ76" s="44"/>
      <c r="BK76" s="48"/>
      <c r="BL76" s="137"/>
      <c r="BM76" s="138"/>
      <c r="BN76" s="139"/>
      <c r="BO76" s="41"/>
      <c r="BP76" s="43"/>
      <c r="BQ76" s="47"/>
      <c r="BR76" s="47"/>
      <c r="BS76" s="47"/>
      <c r="BT76" s="44"/>
      <c r="BU76" s="48"/>
      <c r="BV76" s="46"/>
      <c r="BW76" s="47"/>
      <c r="BX76" s="44"/>
      <c r="BY76" s="47"/>
      <c r="BZ76" s="44"/>
      <c r="CA76" s="48"/>
      <c r="CB76" s="137"/>
      <c r="CC76" s="138"/>
      <c r="CD76" s="139"/>
      <c r="CE76" s="41"/>
      <c r="CF76" s="43"/>
      <c r="CG76" s="47"/>
      <c r="CH76" s="47"/>
      <c r="CI76" s="47"/>
      <c r="CJ76" s="44"/>
      <c r="CK76" s="48"/>
      <c r="CL76" s="46"/>
      <c r="CM76" s="47"/>
      <c r="CN76" s="44"/>
      <c r="CO76" s="47"/>
      <c r="CP76" s="44"/>
      <c r="CQ76" s="48"/>
      <c r="CR76" s="137"/>
      <c r="CS76" s="138"/>
      <c r="CT76" s="139"/>
      <c r="CU76" s="41"/>
      <c r="CV76" s="46">
        <f t="shared" si="44"/>
        <v>0</v>
      </c>
      <c r="CW76" s="47" t="e">
        <f t="shared" si="42"/>
        <v>#DIV/0!</v>
      </c>
      <c r="CX76" s="47">
        <f t="shared" si="45"/>
        <v>0</v>
      </c>
      <c r="CY76" s="47" t="e">
        <f t="shared" si="46"/>
        <v>#DIV/0!</v>
      </c>
      <c r="CZ76" s="44">
        <f t="shared" si="47"/>
        <v>0</v>
      </c>
      <c r="DA76" s="48" t="e">
        <f t="shared" si="48"/>
        <v>#DIV/0!</v>
      </c>
      <c r="DB76" s="46">
        <f t="shared" si="49"/>
        <v>0</v>
      </c>
      <c r="DC76" s="47" t="e">
        <f t="shared" si="34"/>
        <v>#DIV/0!</v>
      </c>
      <c r="DD76" s="44">
        <f t="shared" si="50"/>
        <v>0</v>
      </c>
      <c r="DE76" s="47" t="e">
        <f t="shared" si="51"/>
        <v>#DIV/0!</v>
      </c>
      <c r="DF76" s="44">
        <f t="shared" si="52"/>
        <v>0</v>
      </c>
      <c r="DG76" s="48" t="e">
        <f t="shared" si="53"/>
        <v>#DIV/0!</v>
      </c>
      <c r="DH76" s="174"/>
      <c r="DI76" s="187" t="s">
        <v>75</v>
      </c>
      <c r="DJ76" s="46">
        <f t="shared" si="54"/>
        <v>0</v>
      </c>
      <c r="DK76" s="44">
        <f t="shared" si="55"/>
        <v>0</v>
      </c>
      <c r="DL76" s="45">
        <f t="shared" si="56"/>
        <v>0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/>
      <c r="E77" s="47"/>
      <c r="F77" s="47"/>
      <c r="G77" s="47"/>
      <c r="H77" s="44"/>
      <c r="I77" s="48"/>
      <c r="J77" s="46"/>
      <c r="K77" s="47"/>
      <c r="L77" s="44"/>
      <c r="M77" s="47"/>
      <c r="N77" s="44"/>
      <c r="O77" s="48"/>
      <c r="P77" s="137"/>
      <c r="Q77" s="138"/>
      <c r="R77" s="139"/>
      <c r="S77" s="39"/>
      <c r="T77" s="43"/>
      <c r="U77" s="47"/>
      <c r="V77" s="47"/>
      <c r="W77" s="47"/>
      <c r="X77" s="44"/>
      <c r="Y77" s="48"/>
      <c r="Z77" s="46"/>
      <c r="AA77" s="47"/>
      <c r="AB77" s="44"/>
      <c r="AC77" s="47"/>
      <c r="AD77" s="44"/>
      <c r="AE77" s="48"/>
      <c r="AF77" s="137"/>
      <c r="AG77" s="138"/>
      <c r="AH77" s="139"/>
      <c r="AI77" s="41"/>
      <c r="AJ77" s="43"/>
      <c r="AK77" s="47"/>
      <c r="AL77" s="44"/>
      <c r="AM77" s="47"/>
      <c r="AN77" s="44"/>
      <c r="AO77" s="48"/>
      <c r="AP77" s="46"/>
      <c r="AQ77" s="47"/>
      <c r="AR77" s="44"/>
      <c r="AS77" s="47"/>
      <c r="AT77" s="44"/>
      <c r="AU77" s="48"/>
      <c r="AV77" s="137"/>
      <c r="AW77" s="138"/>
      <c r="AX77" s="139"/>
      <c r="AY77" s="41"/>
      <c r="AZ77" s="43"/>
      <c r="BA77" s="47"/>
      <c r="BB77" s="47"/>
      <c r="BC77" s="47"/>
      <c r="BD77" s="44"/>
      <c r="BE77" s="48"/>
      <c r="BF77" s="46"/>
      <c r="BG77" s="47"/>
      <c r="BH77" s="44"/>
      <c r="BI77" s="47"/>
      <c r="BJ77" s="44"/>
      <c r="BK77" s="48"/>
      <c r="BL77" s="137"/>
      <c r="BM77" s="138"/>
      <c r="BN77" s="139"/>
      <c r="BO77" s="41"/>
      <c r="BP77" s="43"/>
      <c r="BQ77" s="47"/>
      <c r="BR77" s="47"/>
      <c r="BS77" s="47"/>
      <c r="BT77" s="44"/>
      <c r="BU77" s="48"/>
      <c r="BV77" s="46"/>
      <c r="BW77" s="47"/>
      <c r="BX77" s="44"/>
      <c r="BY77" s="47"/>
      <c r="BZ77" s="44"/>
      <c r="CA77" s="48"/>
      <c r="CB77" s="137"/>
      <c r="CC77" s="138"/>
      <c r="CD77" s="139"/>
      <c r="CE77" s="41"/>
      <c r="CF77" s="43"/>
      <c r="CG77" s="47"/>
      <c r="CH77" s="47"/>
      <c r="CI77" s="47"/>
      <c r="CJ77" s="44"/>
      <c r="CK77" s="48"/>
      <c r="CL77" s="46"/>
      <c r="CM77" s="47"/>
      <c r="CN77" s="44"/>
      <c r="CO77" s="47"/>
      <c r="CP77" s="44"/>
      <c r="CQ77" s="48"/>
      <c r="CR77" s="137"/>
      <c r="CS77" s="138"/>
      <c r="CT77" s="139"/>
      <c r="CU77" s="41"/>
      <c r="CV77" s="46">
        <f t="shared" si="44"/>
        <v>0</v>
      </c>
      <c r="CW77" s="47" t="e">
        <f t="shared" si="42"/>
        <v>#DIV/0!</v>
      </c>
      <c r="CX77" s="47">
        <f t="shared" si="45"/>
        <v>0</v>
      </c>
      <c r="CY77" s="47" t="e">
        <f t="shared" si="46"/>
        <v>#DIV/0!</v>
      </c>
      <c r="CZ77" s="44">
        <f t="shared" si="47"/>
        <v>0</v>
      </c>
      <c r="DA77" s="48" t="e">
        <f t="shared" si="48"/>
        <v>#DIV/0!</v>
      </c>
      <c r="DB77" s="46">
        <f t="shared" si="49"/>
        <v>0</v>
      </c>
      <c r="DC77" s="47" t="e">
        <f t="shared" si="34"/>
        <v>#DIV/0!</v>
      </c>
      <c r="DD77" s="44">
        <f t="shared" si="50"/>
        <v>0</v>
      </c>
      <c r="DE77" s="47" t="e">
        <f t="shared" si="51"/>
        <v>#DIV/0!</v>
      </c>
      <c r="DF77" s="44">
        <f t="shared" si="52"/>
        <v>0</v>
      </c>
      <c r="DG77" s="48" t="e">
        <f t="shared" si="53"/>
        <v>#DIV/0!</v>
      </c>
      <c r="DH77" s="174"/>
      <c r="DI77" s="187" t="s">
        <v>76</v>
      </c>
      <c r="DJ77" s="46">
        <f t="shared" si="54"/>
        <v>0</v>
      </c>
      <c r="DK77" s="44">
        <f t="shared" si="55"/>
        <v>0</v>
      </c>
      <c r="DL77" s="45">
        <f t="shared" si="56"/>
        <v>0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/>
      <c r="E78" s="47"/>
      <c r="F78" s="47"/>
      <c r="G78" s="47"/>
      <c r="H78" s="44"/>
      <c r="I78" s="48"/>
      <c r="J78" s="46"/>
      <c r="K78" s="47"/>
      <c r="L78" s="44"/>
      <c r="M78" s="47"/>
      <c r="N78" s="44"/>
      <c r="O78" s="48"/>
      <c r="P78" s="137"/>
      <c r="Q78" s="138"/>
      <c r="R78" s="139"/>
      <c r="S78" s="39"/>
      <c r="T78" s="43"/>
      <c r="U78" s="47"/>
      <c r="V78" s="47"/>
      <c r="W78" s="47"/>
      <c r="X78" s="44"/>
      <c r="Y78" s="48"/>
      <c r="Z78" s="46"/>
      <c r="AA78" s="47"/>
      <c r="AB78" s="44"/>
      <c r="AC78" s="47"/>
      <c r="AD78" s="44"/>
      <c r="AE78" s="48"/>
      <c r="AF78" s="137"/>
      <c r="AG78" s="138"/>
      <c r="AH78" s="139"/>
      <c r="AI78" s="41"/>
      <c r="AJ78" s="43"/>
      <c r="AK78" s="47"/>
      <c r="AL78" s="44"/>
      <c r="AM78" s="47"/>
      <c r="AN78" s="44"/>
      <c r="AO78" s="48"/>
      <c r="AP78" s="46"/>
      <c r="AQ78" s="47"/>
      <c r="AR78" s="44"/>
      <c r="AS78" s="47"/>
      <c r="AT78" s="44"/>
      <c r="AU78" s="48"/>
      <c r="AV78" s="137"/>
      <c r="AW78" s="138"/>
      <c r="AX78" s="139"/>
      <c r="AY78" s="41"/>
      <c r="AZ78" s="43"/>
      <c r="BA78" s="47"/>
      <c r="BB78" s="47"/>
      <c r="BC78" s="47"/>
      <c r="BD78" s="44"/>
      <c r="BE78" s="48"/>
      <c r="BF78" s="46"/>
      <c r="BG78" s="47"/>
      <c r="BH78" s="44"/>
      <c r="BI78" s="47"/>
      <c r="BJ78" s="44"/>
      <c r="BK78" s="48"/>
      <c r="BL78" s="137"/>
      <c r="BM78" s="138"/>
      <c r="BN78" s="139"/>
      <c r="BO78" s="41"/>
      <c r="BP78" s="43"/>
      <c r="BQ78" s="47"/>
      <c r="BR78" s="47"/>
      <c r="BS78" s="47"/>
      <c r="BT78" s="44"/>
      <c r="BU78" s="48"/>
      <c r="BV78" s="46"/>
      <c r="BW78" s="47"/>
      <c r="BX78" s="44"/>
      <c r="BY78" s="47"/>
      <c r="BZ78" s="44"/>
      <c r="CA78" s="48"/>
      <c r="CB78" s="137"/>
      <c r="CC78" s="138"/>
      <c r="CD78" s="139"/>
      <c r="CE78" s="41"/>
      <c r="CF78" s="43"/>
      <c r="CG78" s="47"/>
      <c r="CH78" s="47"/>
      <c r="CI78" s="47"/>
      <c r="CJ78" s="44"/>
      <c r="CK78" s="48"/>
      <c r="CL78" s="46"/>
      <c r="CM78" s="47"/>
      <c r="CN78" s="44"/>
      <c r="CO78" s="47"/>
      <c r="CP78" s="44"/>
      <c r="CQ78" s="48"/>
      <c r="CR78" s="137"/>
      <c r="CS78" s="138"/>
      <c r="CT78" s="139"/>
      <c r="CU78" s="41"/>
      <c r="CV78" s="46">
        <f t="shared" si="44"/>
        <v>0</v>
      </c>
      <c r="CW78" s="47" t="e">
        <f t="shared" si="42"/>
        <v>#DIV/0!</v>
      </c>
      <c r="CX78" s="47">
        <f t="shared" si="45"/>
        <v>0</v>
      </c>
      <c r="CY78" s="47" t="e">
        <f t="shared" si="46"/>
        <v>#DIV/0!</v>
      </c>
      <c r="CZ78" s="44">
        <f t="shared" si="47"/>
        <v>0</v>
      </c>
      <c r="DA78" s="48" t="e">
        <f t="shared" si="48"/>
        <v>#DIV/0!</v>
      </c>
      <c r="DB78" s="46">
        <f t="shared" si="49"/>
        <v>0</v>
      </c>
      <c r="DC78" s="47" t="e">
        <f t="shared" si="34"/>
        <v>#DIV/0!</v>
      </c>
      <c r="DD78" s="44">
        <f t="shared" si="50"/>
        <v>0</v>
      </c>
      <c r="DE78" s="47" t="e">
        <f t="shared" si="51"/>
        <v>#DIV/0!</v>
      </c>
      <c r="DF78" s="44">
        <f t="shared" si="52"/>
        <v>0</v>
      </c>
      <c r="DG78" s="48" t="e">
        <f t="shared" si="53"/>
        <v>#DIV/0!</v>
      </c>
      <c r="DH78" s="174"/>
      <c r="DI78" s="187" t="s">
        <v>77</v>
      </c>
      <c r="DJ78" s="46">
        <f t="shared" si="54"/>
        <v>0</v>
      </c>
      <c r="DK78" s="44">
        <f t="shared" si="55"/>
        <v>0</v>
      </c>
      <c r="DL78" s="45">
        <f t="shared" si="56"/>
        <v>0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/>
      <c r="E79" s="47"/>
      <c r="F79" s="47"/>
      <c r="G79" s="47"/>
      <c r="H79" s="44"/>
      <c r="I79" s="48"/>
      <c r="J79" s="46"/>
      <c r="K79" s="47"/>
      <c r="L79" s="44"/>
      <c r="M79" s="47"/>
      <c r="N79" s="44"/>
      <c r="O79" s="48"/>
      <c r="P79" s="137"/>
      <c r="Q79" s="138"/>
      <c r="R79" s="139"/>
      <c r="S79" s="39"/>
      <c r="T79" s="43"/>
      <c r="U79" s="47"/>
      <c r="V79" s="47"/>
      <c r="W79" s="47"/>
      <c r="X79" s="44"/>
      <c r="Y79" s="48"/>
      <c r="Z79" s="46"/>
      <c r="AA79" s="47"/>
      <c r="AB79" s="44"/>
      <c r="AC79" s="47"/>
      <c r="AD79" s="44"/>
      <c r="AE79" s="48"/>
      <c r="AF79" s="137"/>
      <c r="AG79" s="138"/>
      <c r="AH79" s="139"/>
      <c r="AI79" s="41"/>
      <c r="AJ79" s="43"/>
      <c r="AK79" s="47"/>
      <c r="AL79" s="44"/>
      <c r="AM79" s="47"/>
      <c r="AN79" s="44"/>
      <c r="AO79" s="48"/>
      <c r="AP79" s="46"/>
      <c r="AQ79" s="47"/>
      <c r="AR79" s="44"/>
      <c r="AS79" s="47"/>
      <c r="AT79" s="44"/>
      <c r="AU79" s="48"/>
      <c r="AV79" s="137"/>
      <c r="AW79" s="138"/>
      <c r="AX79" s="139"/>
      <c r="AY79" s="41"/>
      <c r="AZ79" s="43"/>
      <c r="BA79" s="47"/>
      <c r="BB79" s="47"/>
      <c r="BC79" s="47"/>
      <c r="BD79" s="44"/>
      <c r="BE79" s="48"/>
      <c r="BF79" s="46"/>
      <c r="BG79" s="47"/>
      <c r="BH79" s="44"/>
      <c r="BI79" s="47"/>
      <c r="BJ79" s="44"/>
      <c r="BK79" s="48"/>
      <c r="BL79" s="137"/>
      <c r="BM79" s="138"/>
      <c r="BN79" s="139"/>
      <c r="BO79" s="41"/>
      <c r="BP79" s="43"/>
      <c r="BQ79" s="47"/>
      <c r="BR79" s="47"/>
      <c r="BS79" s="47"/>
      <c r="BT79" s="44"/>
      <c r="BU79" s="48"/>
      <c r="BV79" s="46"/>
      <c r="BW79" s="47"/>
      <c r="BX79" s="44"/>
      <c r="BY79" s="47"/>
      <c r="BZ79" s="44"/>
      <c r="CA79" s="48"/>
      <c r="CB79" s="137"/>
      <c r="CC79" s="138"/>
      <c r="CD79" s="139"/>
      <c r="CE79" s="41"/>
      <c r="CF79" s="43"/>
      <c r="CG79" s="47"/>
      <c r="CH79" s="47"/>
      <c r="CI79" s="47"/>
      <c r="CJ79" s="44"/>
      <c r="CK79" s="48"/>
      <c r="CL79" s="46"/>
      <c r="CM79" s="47"/>
      <c r="CN79" s="44"/>
      <c r="CO79" s="47"/>
      <c r="CP79" s="44"/>
      <c r="CQ79" s="48"/>
      <c r="CR79" s="137"/>
      <c r="CS79" s="138"/>
      <c r="CT79" s="139"/>
      <c r="CU79" s="41"/>
      <c r="CV79" s="46">
        <f t="shared" si="44"/>
        <v>0</v>
      </c>
      <c r="CW79" s="47" t="e">
        <f t="shared" si="42"/>
        <v>#DIV/0!</v>
      </c>
      <c r="CX79" s="47">
        <f t="shared" si="45"/>
        <v>0</v>
      </c>
      <c r="CY79" s="47" t="e">
        <f t="shared" si="46"/>
        <v>#DIV/0!</v>
      </c>
      <c r="CZ79" s="44">
        <f t="shared" si="47"/>
        <v>0</v>
      </c>
      <c r="DA79" s="48" t="e">
        <f t="shared" si="48"/>
        <v>#DIV/0!</v>
      </c>
      <c r="DB79" s="46">
        <f t="shared" si="49"/>
        <v>0</v>
      </c>
      <c r="DC79" s="47" t="e">
        <f t="shared" si="34"/>
        <v>#DIV/0!</v>
      </c>
      <c r="DD79" s="44">
        <f t="shared" si="50"/>
        <v>0</v>
      </c>
      <c r="DE79" s="47" t="e">
        <f t="shared" si="51"/>
        <v>#DIV/0!</v>
      </c>
      <c r="DF79" s="44">
        <f t="shared" si="52"/>
        <v>0</v>
      </c>
      <c r="DG79" s="48" t="e">
        <f t="shared" si="53"/>
        <v>#DIV/0!</v>
      </c>
      <c r="DH79" s="174"/>
      <c r="DI79" s="187" t="s">
        <v>78</v>
      </c>
      <c r="DJ79" s="46">
        <f t="shared" si="54"/>
        <v>0</v>
      </c>
      <c r="DK79" s="44">
        <f t="shared" si="55"/>
        <v>0</v>
      </c>
      <c r="DL79" s="45">
        <f t="shared" si="56"/>
        <v>0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/>
      <c r="E80" s="47"/>
      <c r="F80" s="47"/>
      <c r="G80" s="47"/>
      <c r="H80" s="44"/>
      <c r="I80" s="48"/>
      <c r="J80" s="46"/>
      <c r="K80" s="47"/>
      <c r="L80" s="44"/>
      <c r="M80" s="47"/>
      <c r="N80" s="44"/>
      <c r="O80" s="48"/>
      <c r="P80" s="137"/>
      <c r="Q80" s="138"/>
      <c r="R80" s="139"/>
      <c r="S80" s="39"/>
      <c r="T80" s="43"/>
      <c r="U80" s="47"/>
      <c r="V80" s="47"/>
      <c r="W80" s="47"/>
      <c r="X80" s="44"/>
      <c r="Y80" s="48"/>
      <c r="Z80" s="46"/>
      <c r="AA80" s="47"/>
      <c r="AB80" s="44"/>
      <c r="AC80" s="47"/>
      <c r="AD80" s="44"/>
      <c r="AE80" s="48"/>
      <c r="AF80" s="137"/>
      <c r="AG80" s="138"/>
      <c r="AH80" s="139"/>
      <c r="AI80" s="41"/>
      <c r="AJ80" s="43"/>
      <c r="AK80" s="47"/>
      <c r="AL80" s="44"/>
      <c r="AM80" s="47"/>
      <c r="AN80" s="44"/>
      <c r="AO80" s="48"/>
      <c r="AP80" s="46"/>
      <c r="AQ80" s="47"/>
      <c r="AR80" s="44"/>
      <c r="AS80" s="47"/>
      <c r="AT80" s="44"/>
      <c r="AU80" s="48"/>
      <c r="AV80" s="137"/>
      <c r="AW80" s="138"/>
      <c r="AX80" s="139"/>
      <c r="AY80" s="41"/>
      <c r="AZ80" s="43"/>
      <c r="BA80" s="47"/>
      <c r="BB80" s="47"/>
      <c r="BC80" s="47"/>
      <c r="BD80" s="44"/>
      <c r="BE80" s="48"/>
      <c r="BF80" s="46"/>
      <c r="BG80" s="47"/>
      <c r="BH80" s="44"/>
      <c r="BI80" s="47"/>
      <c r="BJ80" s="44"/>
      <c r="BK80" s="48"/>
      <c r="BL80" s="137"/>
      <c r="BM80" s="138"/>
      <c r="BN80" s="139"/>
      <c r="BO80" s="41"/>
      <c r="BP80" s="43"/>
      <c r="BQ80" s="47"/>
      <c r="BR80" s="47"/>
      <c r="BS80" s="47"/>
      <c r="BT80" s="44"/>
      <c r="BU80" s="48"/>
      <c r="BV80" s="46"/>
      <c r="BW80" s="47"/>
      <c r="BX80" s="44"/>
      <c r="BY80" s="47"/>
      <c r="BZ80" s="44"/>
      <c r="CA80" s="48"/>
      <c r="CB80" s="137"/>
      <c r="CC80" s="138"/>
      <c r="CD80" s="139"/>
      <c r="CE80" s="41"/>
      <c r="CF80" s="43"/>
      <c r="CG80" s="47"/>
      <c r="CH80" s="47"/>
      <c r="CI80" s="47"/>
      <c r="CJ80" s="44"/>
      <c r="CK80" s="48"/>
      <c r="CL80" s="46"/>
      <c r="CM80" s="47"/>
      <c r="CN80" s="44"/>
      <c r="CO80" s="47"/>
      <c r="CP80" s="44"/>
      <c r="CQ80" s="48"/>
      <c r="CR80" s="137"/>
      <c r="CS80" s="138"/>
      <c r="CT80" s="139"/>
      <c r="CU80" s="41"/>
      <c r="CV80" s="46">
        <f t="shared" si="44"/>
        <v>0</v>
      </c>
      <c r="CW80" s="47" t="e">
        <f t="shared" si="42"/>
        <v>#DIV/0!</v>
      </c>
      <c r="CX80" s="47">
        <f t="shared" si="45"/>
        <v>0</v>
      </c>
      <c r="CY80" s="47" t="e">
        <f t="shared" si="46"/>
        <v>#DIV/0!</v>
      </c>
      <c r="CZ80" s="44">
        <f t="shared" si="47"/>
        <v>0</v>
      </c>
      <c r="DA80" s="48" t="e">
        <f t="shared" si="48"/>
        <v>#DIV/0!</v>
      </c>
      <c r="DB80" s="46">
        <f t="shared" si="49"/>
        <v>0</v>
      </c>
      <c r="DC80" s="47" t="e">
        <f t="shared" si="34"/>
        <v>#DIV/0!</v>
      </c>
      <c r="DD80" s="44">
        <f t="shared" si="50"/>
        <v>0</v>
      </c>
      <c r="DE80" s="47" t="e">
        <f t="shared" si="51"/>
        <v>#DIV/0!</v>
      </c>
      <c r="DF80" s="44">
        <f t="shared" si="52"/>
        <v>0</v>
      </c>
      <c r="DG80" s="48" t="e">
        <f t="shared" si="53"/>
        <v>#DIV/0!</v>
      </c>
      <c r="DH80" s="174"/>
      <c r="DI80" s="187" t="s">
        <v>79</v>
      </c>
      <c r="DJ80" s="46">
        <f t="shared" si="54"/>
        <v>0</v>
      </c>
      <c r="DK80" s="44">
        <f t="shared" si="55"/>
        <v>0</v>
      </c>
      <c r="DL80" s="45">
        <f t="shared" si="56"/>
        <v>0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/>
      <c r="E81" s="47"/>
      <c r="F81" s="47"/>
      <c r="G81" s="47"/>
      <c r="H81" s="44"/>
      <c r="I81" s="48"/>
      <c r="J81" s="46"/>
      <c r="K81" s="47"/>
      <c r="L81" s="44"/>
      <c r="M81" s="47"/>
      <c r="N81" s="44"/>
      <c r="O81" s="48"/>
      <c r="P81" s="137"/>
      <c r="Q81" s="138"/>
      <c r="R81" s="139"/>
      <c r="S81" s="39"/>
      <c r="T81" s="43"/>
      <c r="U81" s="47"/>
      <c r="V81" s="47"/>
      <c r="W81" s="47"/>
      <c r="X81" s="44"/>
      <c r="Y81" s="48"/>
      <c r="Z81" s="46"/>
      <c r="AA81" s="47"/>
      <c r="AB81" s="44"/>
      <c r="AC81" s="47"/>
      <c r="AD81" s="44"/>
      <c r="AE81" s="48"/>
      <c r="AF81" s="137"/>
      <c r="AG81" s="138"/>
      <c r="AH81" s="139"/>
      <c r="AI81" s="41"/>
      <c r="AJ81" s="43"/>
      <c r="AK81" s="47"/>
      <c r="AL81" s="44"/>
      <c r="AM81" s="47"/>
      <c r="AN81" s="44"/>
      <c r="AO81" s="48"/>
      <c r="AP81" s="46"/>
      <c r="AQ81" s="47"/>
      <c r="AR81" s="44"/>
      <c r="AS81" s="47"/>
      <c r="AT81" s="44"/>
      <c r="AU81" s="48"/>
      <c r="AV81" s="137"/>
      <c r="AW81" s="138"/>
      <c r="AX81" s="139"/>
      <c r="AY81" s="41"/>
      <c r="AZ81" s="43"/>
      <c r="BA81" s="47"/>
      <c r="BB81" s="47"/>
      <c r="BC81" s="47"/>
      <c r="BD81" s="44"/>
      <c r="BE81" s="48"/>
      <c r="BF81" s="46"/>
      <c r="BG81" s="47"/>
      <c r="BH81" s="44"/>
      <c r="BI81" s="47"/>
      <c r="BJ81" s="44"/>
      <c r="BK81" s="48"/>
      <c r="BL81" s="137"/>
      <c r="BM81" s="138"/>
      <c r="BN81" s="139"/>
      <c r="BO81" s="41"/>
      <c r="BP81" s="43"/>
      <c r="BQ81" s="47"/>
      <c r="BR81" s="47"/>
      <c r="BS81" s="47"/>
      <c r="BT81" s="44"/>
      <c r="BU81" s="48"/>
      <c r="BV81" s="46"/>
      <c r="BW81" s="47"/>
      <c r="BX81" s="44"/>
      <c r="BY81" s="47"/>
      <c r="BZ81" s="44"/>
      <c r="CA81" s="48"/>
      <c r="CB81" s="137"/>
      <c r="CC81" s="138"/>
      <c r="CD81" s="139"/>
      <c r="CE81" s="41"/>
      <c r="CF81" s="43"/>
      <c r="CG81" s="47"/>
      <c r="CH81" s="47"/>
      <c r="CI81" s="47"/>
      <c r="CJ81" s="44"/>
      <c r="CK81" s="48"/>
      <c r="CL81" s="46"/>
      <c r="CM81" s="47"/>
      <c r="CN81" s="44"/>
      <c r="CO81" s="47"/>
      <c r="CP81" s="44"/>
      <c r="CQ81" s="48"/>
      <c r="CR81" s="137"/>
      <c r="CS81" s="138"/>
      <c r="CT81" s="139"/>
      <c r="CU81" s="41"/>
      <c r="CV81" s="46">
        <f t="shared" si="44"/>
        <v>0</v>
      </c>
      <c r="CW81" s="47" t="e">
        <f t="shared" si="42"/>
        <v>#DIV/0!</v>
      </c>
      <c r="CX81" s="47">
        <f t="shared" si="45"/>
        <v>0</v>
      </c>
      <c r="CY81" s="47" t="e">
        <f t="shared" si="46"/>
        <v>#DIV/0!</v>
      </c>
      <c r="CZ81" s="44">
        <f t="shared" si="47"/>
        <v>0</v>
      </c>
      <c r="DA81" s="48" t="e">
        <f t="shared" si="48"/>
        <v>#DIV/0!</v>
      </c>
      <c r="DB81" s="46">
        <f t="shared" si="49"/>
        <v>0</v>
      </c>
      <c r="DC81" s="47" t="e">
        <f t="shared" si="34"/>
        <v>#DIV/0!</v>
      </c>
      <c r="DD81" s="44">
        <f t="shared" si="50"/>
        <v>0</v>
      </c>
      <c r="DE81" s="47" t="e">
        <f t="shared" si="51"/>
        <v>#DIV/0!</v>
      </c>
      <c r="DF81" s="44">
        <f t="shared" si="52"/>
        <v>0</v>
      </c>
      <c r="DG81" s="48" t="e">
        <f t="shared" si="53"/>
        <v>#DIV/0!</v>
      </c>
      <c r="DH81" s="174"/>
      <c r="DI81" s="187" t="s">
        <v>80</v>
      </c>
      <c r="DJ81" s="46">
        <f t="shared" si="54"/>
        <v>0</v>
      </c>
      <c r="DK81" s="44">
        <f t="shared" si="55"/>
        <v>0</v>
      </c>
      <c r="DL81" s="45">
        <f t="shared" si="56"/>
        <v>0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/>
      <c r="E82" s="47"/>
      <c r="F82" s="47"/>
      <c r="G82" s="47"/>
      <c r="H82" s="44"/>
      <c r="I82" s="48"/>
      <c r="J82" s="46"/>
      <c r="K82" s="47"/>
      <c r="L82" s="44"/>
      <c r="M82" s="47"/>
      <c r="N82" s="44"/>
      <c r="O82" s="48"/>
      <c r="P82" s="137"/>
      <c r="Q82" s="138"/>
      <c r="R82" s="139"/>
      <c r="S82" s="39"/>
      <c r="T82" s="43"/>
      <c r="U82" s="47"/>
      <c r="V82" s="47"/>
      <c r="W82" s="47"/>
      <c r="X82" s="44"/>
      <c r="Y82" s="48"/>
      <c r="Z82" s="46"/>
      <c r="AA82" s="47"/>
      <c r="AB82" s="44"/>
      <c r="AC82" s="47"/>
      <c r="AD82" s="44"/>
      <c r="AE82" s="48"/>
      <c r="AF82" s="137"/>
      <c r="AG82" s="138"/>
      <c r="AH82" s="139"/>
      <c r="AI82" s="41"/>
      <c r="AJ82" s="43"/>
      <c r="AK82" s="47"/>
      <c r="AL82" s="44"/>
      <c r="AM82" s="47"/>
      <c r="AN82" s="44"/>
      <c r="AO82" s="48"/>
      <c r="AP82" s="46"/>
      <c r="AQ82" s="47"/>
      <c r="AR82" s="44"/>
      <c r="AS82" s="47"/>
      <c r="AT82" s="44"/>
      <c r="AU82" s="48"/>
      <c r="AV82" s="137"/>
      <c r="AW82" s="138"/>
      <c r="AX82" s="139"/>
      <c r="AY82" s="41"/>
      <c r="AZ82" s="43"/>
      <c r="BA82" s="47"/>
      <c r="BB82" s="47"/>
      <c r="BC82" s="47"/>
      <c r="BD82" s="44"/>
      <c r="BE82" s="48"/>
      <c r="BF82" s="46"/>
      <c r="BG82" s="47"/>
      <c r="BH82" s="44"/>
      <c r="BI82" s="47"/>
      <c r="BJ82" s="44"/>
      <c r="BK82" s="48"/>
      <c r="BL82" s="137"/>
      <c r="BM82" s="138"/>
      <c r="BN82" s="139"/>
      <c r="BO82" s="41"/>
      <c r="BP82" s="43"/>
      <c r="BQ82" s="47"/>
      <c r="BR82" s="47"/>
      <c r="BS82" s="47"/>
      <c r="BT82" s="44"/>
      <c r="BU82" s="48"/>
      <c r="BV82" s="46"/>
      <c r="BW82" s="47"/>
      <c r="BX82" s="44"/>
      <c r="BY82" s="47"/>
      <c r="BZ82" s="44"/>
      <c r="CA82" s="48"/>
      <c r="CB82" s="137"/>
      <c r="CC82" s="138"/>
      <c r="CD82" s="139"/>
      <c r="CE82" s="41"/>
      <c r="CF82" s="43"/>
      <c r="CG82" s="47"/>
      <c r="CH82" s="47"/>
      <c r="CI82" s="47"/>
      <c r="CJ82" s="44"/>
      <c r="CK82" s="48"/>
      <c r="CL82" s="46"/>
      <c r="CM82" s="47"/>
      <c r="CN82" s="44"/>
      <c r="CO82" s="47"/>
      <c r="CP82" s="44"/>
      <c r="CQ82" s="48"/>
      <c r="CR82" s="137"/>
      <c r="CS82" s="138"/>
      <c r="CT82" s="139"/>
      <c r="CU82" s="41"/>
      <c r="CV82" s="46">
        <f t="shared" si="44"/>
        <v>0</v>
      </c>
      <c r="CW82" s="47" t="e">
        <f t="shared" si="42"/>
        <v>#DIV/0!</v>
      </c>
      <c r="CX82" s="47">
        <f t="shared" si="45"/>
        <v>0</v>
      </c>
      <c r="CY82" s="47" t="e">
        <f t="shared" si="46"/>
        <v>#DIV/0!</v>
      </c>
      <c r="CZ82" s="44">
        <f t="shared" si="47"/>
        <v>0</v>
      </c>
      <c r="DA82" s="48" t="e">
        <f t="shared" si="48"/>
        <v>#DIV/0!</v>
      </c>
      <c r="DB82" s="46">
        <f t="shared" si="49"/>
        <v>0</v>
      </c>
      <c r="DC82" s="47" t="e">
        <f t="shared" si="34"/>
        <v>#DIV/0!</v>
      </c>
      <c r="DD82" s="44">
        <f t="shared" si="50"/>
        <v>0</v>
      </c>
      <c r="DE82" s="47" t="e">
        <f t="shared" si="51"/>
        <v>#DIV/0!</v>
      </c>
      <c r="DF82" s="44">
        <f t="shared" si="52"/>
        <v>0</v>
      </c>
      <c r="DG82" s="48" t="e">
        <f t="shared" si="53"/>
        <v>#DIV/0!</v>
      </c>
      <c r="DH82" s="174"/>
      <c r="DI82" s="187" t="s">
        <v>81</v>
      </c>
      <c r="DJ82" s="46">
        <f t="shared" si="54"/>
        <v>0</v>
      </c>
      <c r="DK82" s="44">
        <f t="shared" si="55"/>
        <v>0</v>
      </c>
      <c r="DL82" s="45">
        <f t="shared" si="56"/>
        <v>0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/>
      <c r="E83" s="47"/>
      <c r="F83" s="47"/>
      <c r="G83" s="47"/>
      <c r="H83" s="44"/>
      <c r="I83" s="48"/>
      <c r="J83" s="46"/>
      <c r="K83" s="47"/>
      <c r="L83" s="44"/>
      <c r="M83" s="47"/>
      <c r="N83" s="44"/>
      <c r="O83" s="48"/>
      <c r="P83" s="137"/>
      <c r="Q83" s="138"/>
      <c r="R83" s="139"/>
      <c r="S83" s="39"/>
      <c r="T83" s="43"/>
      <c r="U83" s="47"/>
      <c r="V83" s="47"/>
      <c r="W83" s="47"/>
      <c r="X83" s="44"/>
      <c r="Y83" s="48"/>
      <c r="Z83" s="46"/>
      <c r="AA83" s="47"/>
      <c r="AB83" s="44"/>
      <c r="AC83" s="47"/>
      <c r="AD83" s="44"/>
      <c r="AE83" s="48"/>
      <c r="AF83" s="137"/>
      <c r="AG83" s="138"/>
      <c r="AH83" s="139"/>
      <c r="AI83" s="41"/>
      <c r="AJ83" s="43"/>
      <c r="AK83" s="47"/>
      <c r="AL83" s="44"/>
      <c r="AM83" s="47"/>
      <c r="AN83" s="44"/>
      <c r="AO83" s="48"/>
      <c r="AP83" s="46"/>
      <c r="AQ83" s="47"/>
      <c r="AR83" s="44"/>
      <c r="AS83" s="47"/>
      <c r="AT83" s="44"/>
      <c r="AU83" s="48"/>
      <c r="AV83" s="137"/>
      <c r="AW83" s="138"/>
      <c r="AX83" s="139"/>
      <c r="AY83" s="41"/>
      <c r="AZ83" s="43"/>
      <c r="BA83" s="47"/>
      <c r="BB83" s="47"/>
      <c r="BC83" s="47"/>
      <c r="BD83" s="44"/>
      <c r="BE83" s="48"/>
      <c r="BF83" s="46"/>
      <c r="BG83" s="47"/>
      <c r="BH83" s="44"/>
      <c r="BI83" s="47"/>
      <c r="BJ83" s="44"/>
      <c r="BK83" s="48"/>
      <c r="BL83" s="137"/>
      <c r="BM83" s="138"/>
      <c r="BN83" s="139"/>
      <c r="BO83" s="41"/>
      <c r="BP83" s="43"/>
      <c r="BQ83" s="47"/>
      <c r="BR83" s="47"/>
      <c r="BS83" s="47"/>
      <c r="BT83" s="44"/>
      <c r="BU83" s="48"/>
      <c r="BV83" s="46"/>
      <c r="BW83" s="47"/>
      <c r="BX83" s="44"/>
      <c r="BY83" s="47"/>
      <c r="BZ83" s="44"/>
      <c r="CA83" s="48"/>
      <c r="CB83" s="137"/>
      <c r="CC83" s="138"/>
      <c r="CD83" s="139"/>
      <c r="CE83" s="41"/>
      <c r="CF83" s="43"/>
      <c r="CG83" s="47"/>
      <c r="CH83" s="47"/>
      <c r="CI83" s="47"/>
      <c r="CJ83" s="44"/>
      <c r="CK83" s="48"/>
      <c r="CL83" s="46"/>
      <c r="CM83" s="47"/>
      <c r="CN83" s="44"/>
      <c r="CO83" s="47"/>
      <c r="CP83" s="44"/>
      <c r="CQ83" s="48"/>
      <c r="CR83" s="137"/>
      <c r="CS83" s="138"/>
      <c r="CT83" s="139"/>
      <c r="CU83" s="41"/>
      <c r="CV83" s="46">
        <f t="shared" si="44"/>
        <v>0</v>
      </c>
      <c r="CW83" s="47" t="e">
        <f t="shared" si="42"/>
        <v>#DIV/0!</v>
      </c>
      <c r="CX83" s="47">
        <f t="shared" si="45"/>
        <v>0</v>
      </c>
      <c r="CY83" s="47" t="e">
        <f t="shared" si="46"/>
        <v>#DIV/0!</v>
      </c>
      <c r="CZ83" s="44">
        <f t="shared" si="47"/>
        <v>0</v>
      </c>
      <c r="DA83" s="48" t="e">
        <f t="shared" si="48"/>
        <v>#DIV/0!</v>
      </c>
      <c r="DB83" s="46">
        <f t="shared" si="49"/>
        <v>0</v>
      </c>
      <c r="DC83" s="47" t="e">
        <f t="shared" si="34"/>
        <v>#DIV/0!</v>
      </c>
      <c r="DD83" s="44">
        <f t="shared" si="50"/>
        <v>0</v>
      </c>
      <c r="DE83" s="47" t="e">
        <f t="shared" si="51"/>
        <v>#DIV/0!</v>
      </c>
      <c r="DF83" s="44">
        <f t="shared" si="52"/>
        <v>0</v>
      </c>
      <c r="DG83" s="48" t="e">
        <f t="shared" si="53"/>
        <v>#DIV/0!</v>
      </c>
      <c r="DH83" s="174"/>
      <c r="DI83" s="187" t="s">
        <v>82</v>
      </c>
      <c r="DJ83" s="46">
        <f t="shared" si="54"/>
        <v>0</v>
      </c>
      <c r="DK83" s="44">
        <f t="shared" si="55"/>
        <v>0</v>
      </c>
      <c r="DL83" s="45">
        <f t="shared" si="56"/>
        <v>0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/>
      <c r="E84" s="47"/>
      <c r="F84" s="47"/>
      <c r="G84" s="47"/>
      <c r="H84" s="44"/>
      <c r="I84" s="48"/>
      <c r="J84" s="46"/>
      <c r="K84" s="47"/>
      <c r="L84" s="44"/>
      <c r="M84" s="47"/>
      <c r="N84" s="44"/>
      <c r="O84" s="48"/>
      <c r="P84" s="137"/>
      <c r="Q84" s="138"/>
      <c r="R84" s="139"/>
      <c r="S84" s="39"/>
      <c r="T84" s="43"/>
      <c r="U84" s="47"/>
      <c r="V84" s="47"/>
      <c r="W84" s="47"/>
      <c r="X84" s="44"/>
      <c r="Y84" s="48"/>
      <c r="Z84" s="46"/>
      <c r="AA84" s="47"/>
      <c r="AB84" s="44"/>
      <c r="AC84" s="47"/>
      <c r="AD84" s="44"/>
      <c r="AE84" s="48"/>
      <c r="AF84" s="137"/>
      <c r="AG84" s="138"/>
      <c r="AH84" s="139"/>
      <c r="AI84" s="41"/>
      <c r="AJ84" s="43"/>
      <c r="AK84" s="47"/>
      <c r="AL84" s="44"/>
      <c r="AM84" s="47"/>
      <c r="AN84" s="44"/>
      <c r="AO84" s="48"/>
      <c r="AP84" s="46"/>
      <c r="AQ84" s="47"/>
      <c r="AR84" s="44"/>
      <c r="AS84" s="47"/>
      <c r="AT84" s="44"/>
      <c r="AU84" s="48"/>
      <c r="AV84" s="137"/>
      <c r="AW84" s="138"/>
      <c r="AX84" s="139"/>
      <c r="AY84" s="41"/>
      <c r="AZ84" s="43"/>
      <c r="BA84" s="47"/>
      <c r="BB84" s="47"/>
      <c r="BC84" s="47"/>
      <c r="BD84" s="44"/>
      <c r="BE84" s="48"/>
      <c r="BF84" s="46"/>
      <c r="BG84" s="47"/>
      <c r="BH84" s="44"/>
      <c r="BI84" s="47"/>
      <c r="BJ84" s="44"/>
      <c r="BK84" s="48"/>
      <c r="BL84" s="137"/>
      <c r="BM84" s="138"/>
      <c r="BN84" s="139"/>
      <c r="BO84" s="41"/>
      <c r="BP84" s="43"/>
      <c r="BQ84" s="47"/>
      <c r="BR84" s="47"/>
      <c r="BS84" s="47"/>
      <c r="BT84" s="44"/>
      <c r="BU84" s="48"/>
      <c r="BV84" s="46"/>
      <c r="BW84" s="47"/>
      <c r="BX84" s="44"/>
      <c r="BY84" s="47"/>
      <c r="BZ84" s="44"/>
      <c r="CA84" s="48"/>
      <c r="CB84" s="137"/>
      <c r="CC84" s="138"/>
      <c r="CD84" s="139"/>
      <c r="CE84" s="41"/>
      <c r="CF84" s="43"/>
      <c r="CG84" s="47"/>
      <c r="CH84" s="47"/>
      <c r="CI84" s="47"/>
      <c r="CJ84" s="44"/>
      <c r="CK84" s="48"/>
      <c r="CL84" s="46"/>
      <c r="CM84" s="47"/>
      <c r="CN84" s="44"/>
      <c r="CO84" s="47"/>
      <c r="CP84" s="44"/>
      <c r="CQ84" s="48"/>
      <c r="CR84" s="137"/>
      <c r="CS84" s="138"/>
      <c r="CT84" s="139"/>
      <c r="CU84" s="41"/>
      <c r="CV84" s="46">
        <f t="shared" si="44"/>
        <v>0</v>
      </c>
      <c r="CW84" s="47" t="e">
        <f t="shared" si="42"/>
        <v>#DIV/0!</v>
      </c>
      <c r="CX84" s="47">
        <f t="shared" si="45"/>
        <v>0</v>
      </c>
      <c r="CY84" s="47" t="e">
        <f t="shared" si="46"/>
        <v>#DIV/0!</v>
      </c>
      <c r="CZ84" s="44">
        <f t="shared" si="47"/>
        <v>0</v>
      </c>
      <c r="DA84" s="48" t="e">
        <f t="shared" si="48"/>
        <v>#DIV/0!</v>
      </c>
      <c r="DB84" s="46">
        <f t="shared" si="49"/>
        <v>0</v>
      </c>
      <c r="DC84" s="47" t="e">
        <f t="shared" si="34"/>
        <v>#DIV/0!</v>
      </c>
      <c r="DD84" s="44">
        <f t="shared" si="50"/>
        <v>0</v>
      </c>
      <c r="DE84" s="47" t="e">
        <f t="shared" si="51"/>
        <v>#DIV/0!</v>
      </c>
      <c r="DF84" s="44">
        <f t="shared" si="52"/>
        <v>0</v>
      </c>
      <c r="DG84" s="48" t="e">
        <f t="shared" si="53"/>
        <v>#DIV/0!</v>
      </c>
      <c r="DH84" s="174"/>
      <c r="DI84" s="187" t="s">
        <v>83</v>
      </c>
      <c r="DJ84" s="46">
        <f t="shared" si="54"/>
        <v>0</v>
      </c>
      <c r="DK84" s="44">
        <f t="shared" si="55"/>
        <v>0</v>
      </c>
      <c r="DL84" s="45">
        <f t="shared" si="56"/>
        <v>0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/>
      <c r="E85" s="47"/>
      <c r="F85" s="47"/>
      <c r="G85" s="47"/>
      <c r="H85" s="44"/>
      <c r="I85" s="48"/>
      <c r="J85" s="46"/>
      <c r="K85" s="47"/>
      <c r="L85" s="44"/>
      <c r="M85" s="47"/>
      <c r="N85" s="44"/>
      <c r="O85" s="48"/>
      <c r="P85" s="137"/>
      <c r="Q85" s="138"/>
      <c r="R85" s="139"/>
      <c r="S85" s="39"/>
      <c r="T85" s="43"/>
      <c r="U85" s="47"/>
      <c r="V85" s="47"/>
      <c r="W85" s="47"/>
      <c r="X85" s="44"/>
      <c r="Y85" s="48"/>
      <c r="Z85" s="46"/>
      <c r="AA85" s="47"/>
      <c r="AB85" s="44"/>
      <c r="AC85" s="47"/>
      <c r="AD85" s="44"/>
      <c r="AE85" s="48"/>
      <c r="AF85" s="137"/>
      <c r="AG85" s="138"/>
      <c r="AH85" s="139"/>
      <c r="AI85" s="41"/>
      <c r="AJ85" s="43"/>
      <c r="AK85" s="47"/>
      <c r="AL85" s="44"/>
      <c r="AM85" s="47"/>
      <c r="AN85" s="44"/>
      <c r="AO85" s="48"/>
      <c r="AP85" s="46"/>
      <c r="AQ85" s="47"/>
      <c r="AR85" s="44"/>
      <c r="AS85" s="47"/>
      <c r="AT85" s="44"/>
      <c r="AU85" s="48"/>
      <c r="AV85" s="137"/>
      <c r="AW85" s="138"/>
      <c r="AX85" s="139"/>
      <c r="AY85" s="41"/>
      <c r="AZ85" s="43"/>
      <c r="BA85" s="47"/>
      <c r="BB85" s="47"/>
      <c r="BC85" s="47"/>
      <c r="BD85" s="44"/>
      <c r="BE85" s="48"/>
      <c r="BF85" s="46"/>
      <c r="BG85" s="47"/>
      <c r="BH85" s="44"/>
      <c r="BI85" s="47"/>
      <c r="BJ85" s="44"/>
      <c r="BK85" s="48"/>
      <c r="BL85" s="137"/>
      <c r="BM85" s="138"/>
      <c r="BN85" s="139"/>
      <c r="BO85" s="41"/>
      <c r="BP85" s="43"/>
      <c r="BQ85" s="47"/>
      <c r="BR85" s="47"/>
      <c r="BS85" s="47"/>
      <c r="BT85" s="44"/>
      <c r="BU85" s="48"/>
      <c r="BV85" s="46"/>
      <c r="BW85" s="47"/>
      <c r="BX85" s="44"/>
      <c r="BY85" s="47"/>
      <c r="BZ85" s="44"/>
      <c r="CA85" s="48"/>
      <c r="CB85" s="137"/>
      <c r="CC85" s="138"/>
      <c r="CD85" s="139"/>
      <c r="CE85" s="41"/>
      <c r="CF85" s="43"/>
      <c r="CG85" s="47"/>
      <c r="CH85" s="47"/>
      <c r="CI85" s="47"/>
      <c r="CJ85" s="44"/>
      <c r="CK85" s="48"/>
      <c r="CL85" s="46"/>
      <c r="CM85" s="47"/>
      <c r="CN85" s="44"/>
      <c r="CO85" s="47"/>
      <c r="CP85" s="44"/>
      <c r="CQ85" s="48"/>
      <c r="CR85" s="137"/>
      <c r="CS85" s="138"/>
      <c r="CT85" s="139"/>
      <c r="CU85" s="41"/>
      <c r="CV85" s="46">
        <f t="shared" si="44"/>
        <v>0</v>
      </c>
      <c r="CW85" s="47" t="e">
        <f t="shared" si="42"/>
        <v>#DIV/0!</v>
      </c>
      <c r="CX85" s="47">
        <f t="shared" si="45"/>
        <v>0</v>
      </c>
      <c r="CY85" s="47" t="e">
        <f t="shared" si="46"/>
        <v>#DIV/0!</v>
      </c>
      <c r="CZ85" s="44">
        <f t="shared" si="47"/>
        <v>0</v>
      </c>
      <c r="DA85" s="48" t="e">
        <f t="shared" si="48"/>
        <v>#DIV/0!</v>
      </c>
      <c r="DB85" s="46">
        <f t="shared" si="49"/>
        <v>0</v>
      </c>
      <c r="DC85" s="47" t="e">
        <f t="shared" si="34"/>
        <v>#DIV/0!</v>
      </c>
      <c r="DD85" s="44">
        <f t="shared" si="50"/>
        <v>0</v>
      </c>
      <c r="DE85" s="47" t="e">
        <f t="shared" si="51"/>
        <v>#DIV/0!</v>
      </c>
      <c r="DF85" s="44">
        <f t="shared" si="52"/>
        <v>0</v>
      </c>
      <c r="DG85" s="48" t="e">
        <f t="shared" si="53"/>
        <v>#DIV/0!</v>
      </c>
      <c r="DH85" s="174"/>
      <c r="DI85" s="187" t="s">
        <v>84</v>
      </c>
      <c r="DJ85" s="46">
        <f t="shared" si="54"/>
        <v>0</v>
      </c>
      <c r="DK85" s="44">
        <f t="shared" si="55"/>
        <v>0</v>
      </c>
      <c r="DL85" s="45">
        <f t="shared" si="56"/>
        <v>0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/>
      <c r="E86" s="47"/>
      <c r="F86" s="47"/>
      <c r="G86" s="47"/>
      <c r="H86" s="44"/>
      <c r="I86" s="48"/>
      <c r="J86" s="46"/>
      <c r="K86" s="47"/>
      <c r="L86" s="44"/>
      <c r="M86" s="47"/>
      <c r="N86" s="44"/>
      <c r="O86" s="48"/>
      <c r="P86" s="137"/>
      <c r="Q86" s="138"/>
      <c r="R86" s="139"/>
      <c r="S86" s="39"/>
      <c r="T86" s="43"/>
      <c r="U86" s="47"/>
      <c r="V86" s="47"/>
      <c r="W86" s="47"/>
      <c r="X86" s="44"/>
      <c r="Y86" s="48"/>
      <c r="Z86" s="46"/>
      <c r="AA86" s="47"/>
      <c r="AB86" s="44"/>
      <c r="AC86" s="47"/>
      <c r="AD86" s="44"/>
      <c r="AE86" s="48"/>
      <c r="AF86" s="137"/>
      <c r="AG86" s="138"/>
      <c r="AH86" s="139"/>
      <c r="AI86" s="41"/>
      <c r="AJ86" s="43"/>
      <c r="AK86" s="47"/>
      <c r="AL86" s="44"/>
      <c r="AM86" s="47"/>
      <c r="AN86" s="44"/>
      <c r="AO86" s="48"/>
      <c r="AP86" s="46"/>
      <c r="AQ86" s="47"/>
      <c r="AR86" s="44"/>
      <c r="AS86" s="47"/>
      <c r="AT86" s="44"/>
      <c r="AU86" s="48"/>
      <c r="AV86" s="137"/>
      <c r="AW86" s="138"/>
      <c r="AX86" s="139"/>
      <c r="AY86" s="41"/>
      <c r="AZ86" s="43"/>
      <c r="BA86" s="47"/>
      <c r="BB86" s="47"/>
      <c r="BC86" s="47"/>
      <c r="BD86" s="44"/>
      <c r="BE86" s="48"/>
      <c r="BF86" s="46"/>
      <c r="BG86" s="47"/>
      <c r="BH86" s="44"/>
      <c r="BI86" s="47"/>
      <c r="BJ86" s="44"/>
      <c r="BK86" s="48"/>
      <c r="BL86" s="137"/>
      <c r="BM86" s="138"/>
      <c r="BN86" s="139"/>
      <c r="BO86" s="41"/>
      <c r="BP86" s="43"/>
      <c r="BQ86" s="47"/>
      <c r="BR86" s="47"/>
      <c r="BS86" s="47"/>
      <c r="BT86" s="44"/>
      <c r="BU86" s="48"/>
      <c r="BV86" s="46"/>
      <c r="BW86" s="47"/>
      <c r="BX86" s="44"/>
      <c r="BY86" s="47"/>
      <c r="BZ86" s="44"/>
      <c r="CA86" s="48"/>
      <c r="CB86" s="137"/>
      <c r="CC86" s="138"/>
      <c r="CD86" s="139"/>
      <c r="CE86" s="41"/>
      <c r="CF86" s="43"/>
      <c r="CG86" s="47"/>
      <c r="CH86" s="47"/>
      <c r="CI86" s="47"/>
      <c r="CJ86" s="44"/>
      <c r="CK86" s="48"/>
      <c r="CL86" s="46"/>
      <c r="CM86" s="47"/>
      <c r="CN86" s="44"/>
      <c r="CO86" s="47"/>
      <c r="CP86" s="44"/>
      <c r="CQ86" s="48"/>
      <c r="CR86" s="137"/>
      <c r="CS86" s="138"/>
      <c r="CT86" s="139"/>
      <c r="CU86" s="41"/>
      <c r="CV86" s="46">
        <f t="shared" si="44"/>
        <v>0</v>
      </c>
      <c r="CW86" s="47" t="e">
        <f t="shared" si="42"/>
        <v>#DIV/0!</v>
      </c>
      <c r="CX86" s="47">
        <f t="shared" si="45"/>
        <v>0</v>
      </c>
      <c r="CY86" s="47" t="e">
        <f t="shared" si="46"/>
        <v>#DIV/0!</v>
      </c>
      <c r="CZ86" s="44">
        <f t="shared" si="47"/>
        <v>0</v>
      </c>
      <c r="DA86" s="48" t="e">
        <f t="shared" si="48"/>
        <v>#DIV/0!</v>
      </c>
      <c r="DB86" s="46">
        <f t="shared" si="49"/>
        <v>0</v>
      </c>
      <c r="DC86" s="47" t="e">
        <f t="shared" si="34"/>
        <v>#DIV/0!</v>
      </c>
      <c r="DD86" s="44">
        <f t="shared" si="50"/>
        <v>0</v>
      </c>
      <c r="DE86" s="47" t="e">
        <f t="shared" si="51"/>
        <v>#DIV/0!</v>
      </c>
      <c r="DF86" s="44">
        <f t="shared" si="52"/>
        <v>0</v>
      </c>
      <c r="DG86" s="48" t="e">
        <f t="shared" si="53"/>
        <v>#DIV/0!</v>
      </c>
      <c r="DH86" s="174"/>
      <c r="DI86" s="187" t="s">
        <v>85</v>
      </c>
      <c r="DJ86" s="46">
        <f t="shared" si="54"/>
        <v>0</v>
      </c>
      <c r="DK86" s="44">
        <f t="shared" si="55"/>
        <v>0</v>
      </c>
      <c r="DL86" s="45">
        <f t="shared" si="56"/>
        <v>0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/>
      <c r="E87" s="47"/>
      <c r="F87" s="47"/>
      <c r="G87" s="47"/>
      <c r="H87" s="44"/>
      <c r="I87" s="48"/>
      <c r="J87" s="46"/>
      <c r="K87" s="47"/>
      <c r="L87" s="44"/>
      <c r="M87" s="47"/>
      <c r="N87" s="44"/>
      <c r="O87" s="48"/>
      <c r="P87" s="137"/>
      <c r="Q87" s="138"/>
      <c r="R87" s="139"/>
      <c r="S87" s="39"/>
      <c r="T87" s="43"/>
      <c r="U87" s="47"/>
      <c r="V87" s="47"/>
      <c r="W87" s="47"/>
      <c r="X87" s="44"/>
      <c r="Y87" s="48"/>
      <c r="Z87" s="46"/>
      <c r="AA87" s="47"/>
      <c r="AB87" s="44"/>
      <c r="AC87" s="47"/>
      <c r="AD87" s="44"/>
      <c r="AE87" s="48"/>
      <c r="AF87" s="137"/>
      <c r="AG87" s="138"/>
      <c r="AH87" s="139"/>
      <c r="AI87" s="41"/>
      <c r="AJ87" s="43"/>
      <c r="AK87" s="47"/>
      <c r="AL87" s="44"/>
      <c r="AM87" s="47"/>
      <c r="AN87" s="44"/>
      <c r="AO87" s="48"/>
      <c r="AP87" s="46"/>
      <c r="AQ87" s="47"/>
      <c r="AR87" s="44"/>
      <c r="AS87" s="47"/>
      <c r="AT87" s="44"/>
      <c r="AU87" s="48"/>
      <c r="AV87" s="137"/>
      <c r="AW87" s="138"/>
      <c r="AX87" s="139"/>
      <c r="AY87" s="41"/>
      <c r="AZ87" s="43"/>
      <c r="BA87" s="47"/>
      <c r="BB87" s="47"/>
      <c r="BC87" s="47"/>
      <c r="BD87" s="44"/>
      <c r="BE87" s="48"/>
      <c r="BF87" s="46"/>
      <c r="BG87" s="47"/>
      <c r="BH87" s="44"/>
      <c r="BI87" s="47"/>
      <c r="BJ87" s="44"/>
      <c r="BK87" s="48"/>
      <c r="BL87" s="137"/>
      <c r="BM87" s="138"/>
      <c r="BN87" s="139"/>
      <c r="BO87" s="41"/>
      <c r="BP87" s="43"/>
      <c r="BQ87" s="47"/>
      <c r="BR87" s="47"/>
      <c r="BS87" s="47"/>
      <c r="BT87" s="44"/>
      <c r="BU87" s="48"/>
      <c r="BV87" s="46"/>
      <c r="BW87" s="47"/>
      <c r="BX87" s="44"/>
      <c r="BY87" s="47"/>
      <c r="BZ87" s="44"/>
      <c r="CA87" s="48"/>
      <c r="CB87" s="137"/>
      <c r="CC87" s="138"/>
      <c r="CD87" s="139"/>
      <c r="CE87" s="41"/>
      <c r="CF87" s="43"/>
      <c r="CG87" s="47"/>
      <c r="CH87" s="47"/>
      <c r="CI87" s="47"/>
      <c r="CJ87" s="44"/>
      <c r="CK87" s="48"/>
      <c r="CL87" s="46"/>
      <c r="CM87" s="47"/>
      <c r="CN87" s="44"/>
      <c r="CO87" s="47"/>
      <c r="CP87" s="44"/>
      <c r="CQ87" s="48"/>
      <c r="CR87" s="137"/>
      <c r="CS87" s="138"/>
      <c r="CT87" s="139"/>
      <c r="CU87" s="41"/>
      <c r="CV87" s="46">
        <f t="shared" si="44"/>
        <v>0</v>
      </c>
      <c r="CW87" s="47" t="e">
        <f t="shared" si="42"/>
        <v>#DIV/0!</v>
      </c>
      <c r="CX87" s="47">
        <f t="shared" si="45"/>
        <v>0</v>
      </c>
      <c r="CY87" s="47" t="e">
        <f t="shared" si="46"/>
        <v>#DIV/0!</v>
      </c>
      <c r="CZ87" s="44">
        <f t="shared" si="47"/>
        <v>0</v>
      </c>
      <c r="DA87" s="48" t="e">
        <f t="shared" si="48"/>
        <v>#DIV/0!</v>
      </c>
      <c r="DB87" s="46">
        <f t="shared" si="49"/>
        <v>0</v>
      </c>
      <c r="DC87" s="47" t="e">
        <f t="shared" si="34"/>
        <v>#DIV/0!</v>
      </c>
      <c r="DD87" s="44">
        <f t="shared" si="50"/>
        <v>0</v>
      </c>
      <c r="DE87" s="47" t="e">
        <f t="shared" si="51"/>
        <v>#DIV/0!</v>
      </c>
      <c r="DF87" s="44">
        <f t="shared" si="52"/>
        <v>0</v>
      </c>
      <c r="DG87" s="48" t="e">
        <f t="shared" si="53"/>
        <v>#DIV/0!</v>
      </c>
      <c r="DH87" s="174"/>
      <c r="DI87" s="187" t="s">
        <v>86</v>
      </c>
      <c r="DJ87" s="46">
        <f t="shared" si="54"/>
        <v>0</v>
      </c>
      <c r="DK87" s="44">
        <f t="shared" si="55"/>
        <v>0</v>
      </c>
      <c r="DL87" s="45">
        <f t="shared" si="56"/>
        <v>0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/>
      <c r="E88" s="47"/>
      <c r="F88" s="47"/>
      <c r="G88" s="47"/>
      <c r="H88" s="44"/>
      <c r="I88" s="48"/>
      <c r="J88" s="46"/>
      <c r="K88" s="47"/>
      <c r="L88" s="44"/>
      <c r="M88" s="47"/>
      <c r="N88" s="44"/>
      <c r="O88" s="48"/>
      <c r="P88" s="137"/>
      <c r="Q88" s="138"/>
      <c r="R88" s="139"/>
      <c r="S88" s="39"/>
      <c r="T88" s="43"/>
      <c r="U88" s="47"/>
      <c r="V88" s="47"/>
      <c r="W88" s="47"/>
      <c r="X88" s="44"/>
      <c r="Y88" s="48"/>
      <c r="Z88" s="46"/>
      <c r="AA88" s="47"/>
      <c r="AB88" s="44"/>
      <c r="AC88" s="47"/>
      <c r="AD88" s="44"/>
      <c r="AE88" s="48"/>
      <c r="AF88" s="137"/>
      <c r="AG88" s="138"/>
      <c r="AH88" s="139"/>
      <c r="AI88" s="41"/>
      <c r="AJ88" s="43"/>
      <c r="AK88" s="47"/>
      <c r="AL88" s="44"/>
      <c r="AM88" s="47"/>
      <c r="AN88" s="44"/>
      <c r="AO88" s="48"/>
      <c r="AP88" s="46"/>
      <c r="AQ88" s="47"/>
      <c r="AR88" s="44"/>
      <c r="AS88" s="47"/>
      <c r="AT88" s="44"/>
      <c r="AU88" s="48"/>
      <c r="AV88" s="137"/>
      <c r="AW88" s="138"/>
      <c r="AX88" s="139"/>
      <c r="AY88" s="41"/>
      <c r="AZ88" s="43"/>
      <c r="BA88" s="47"/>
      <c r="BB88" s="47"/>
      <c r="BC88" s="47"/>
      <c r="BD88" s="44"/>
      <c r="BE88" s="48"/>
      <c r="BF88" s="46"/>
      <c r="BG88" s="47"/>
      <c r="BH88" s="44"/>
      <c r="BI88" s="47"/>
      <c r="BJ88" s="44"/>
      <c r="BK88" s="48"/>
      <c r="BL88" s="137"/>
      <c r="BM88" s="138"/>
      <c r="BN88" s="139"/>
      <c r="BO88" s="41"/>
      <c r="BP88" s="43"/>
      <c r="BQ88" s="47"/>
      <c r="BR88" s="47"/>
      <c r="BS88" s="47"/>
      <c r="BT88" s="44"/>
      <c r="BU88" s="48"/>
      <c r="BV88" s="46"/>
      <c r="BW88" s="47"/>
      <c r="BX88" s="44"/>
      <c r="BY88" s="47"/>
      <c r="BZ88" s="44"/>
      <c r="CA88" s="48"/>
      <c r="CB88" s="137"/>
      <c r="CC88" s="138"/>
      <c r="CD88" s="139"/>
      <c r="CE88" s="41"/>
      <c r="CF88" s="43"/>
      <c r="CG88" s="47"/>
      <c r="CH88" s="47"/>
      <c r="CI88" s="47"/>
      <c r="CJ88" s="44"/>
      <c r="CK88" s="48"/>
      <c r="CL88" s="46"/>
      <c r="CM88" s="47"/>
      <c r="CN88" s="44"/>
      <c r="CO88" s="47"/>
      <c r="CP88" s="44"/>
      <c r="CQ88" s="48"/>
      <c r="CR88" s="137"/>
      <c r="CS88" s="138"/>
      <c r="CT88" s="139"/>
      <c r="CU88" s="41"/>
      <c r="CV88" s="46">
        <f t="shared" si="44"/>
        <v>0</v>
      </c>
      <c r="CW88" s="47" t="e">
        <f t="shared" si="42"/>
        <v>#DIV/0!</v>
      </c>
      <c r="CX88" s="47">
        <f t="shared" si="45"/>
        <v>0</v>
      </c>
      <c r="CY88" s="47" t="e">
        <f t="shared" si="46"/>
        <v>#DIV/0!</v>
      </c>
      <c r="CZ88" s="44">
        <f t="shared" si="47"/>
        <v>0</v>
      </c>
      <c r="DA88" s="48" t="e">
        <f t="shared" si="48"/>
        <v>#DIV/0!</v>
      </c>
      <c r="DB88" s="46">
        <f t="shared" si="49"/>
        <v>0</v>
      </c>
      <c r="DC88" s="47" t="e">
        <f t="shared" si="34"/>
        <v>#DIV/0!</v>
      </c>
      <c r="DD88" s="44">
        <f t="shared" si="50"/>
        <v>0</v>
      </c>
      <c r="DE88" s="47" t="e">
        <f t="shared" si="51"/>
        <v>#DIV/0!</v>
      </c>
      <c r="DF88" s="44">
        <f t="shared" si="52"/>
        <v>0</v>
      </c>
      <c r="DG88" s="48" t="e">
        <f t="shared" si="53"/>
        <v>#DIV/0!</v>
      </c>
      <c r="DH88" s="174"/>
      <c r="DI88" s="187" t="s">
        <v>87</v>
      </c>
      <c r="DJ88" s="46">
        <f t="shared" si="54"/>
        <v>0</v>
      </c>
      <c r="DK88" s="44">
        <f t="shared" si="55"/>
        <v>0</v>
      </c>
      <c r="DL88" s="45">
        <f t="shared" si="56"/>
        <v>0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/>
      <c r="E89" s="47"/>
      <c r="F89" s="47"/>
      <c r="G89" s="47"/>
      <c r="H89" s="44"/>
      <c r="I89" s="48"/>
      <c r="J89" s="46"/>
      <c r="K89" s="47"/>
      <c r="L89" s="44"/>
      <c r="M89" s="47"/>
      <c r="N89" s="44"/>
      <c r="O89" s="48"/>
      <c r="P89" s="137"/>
      <c r="Q89" s="138"/>
      <c r="R89" s="139"/>
      <c r="S89" s="39"/>
      <c r="T89" s="43"/>
      <c r="U89" s="47"/>
      <c r="V89" s="47"/>
      <c r="W89" s="47"/>
      <c r="X89" s="44"/>
      <c r="Y89" s="48"/>
      <c r="Z89" s="46"/>
      <c r="AA89" s="47"/>
      <c r="AB89" s="44"/>
      <c r="AC89" s="47"/>
      <c r="AD89" s="44"/>
      <c r="AE89" s="48"/>
      <c r="AF89" s="137"/>
      <c r="AG89" s="138"/>
      <c r="AH89" s="139"/>
      <c r="AI89" s="41"/>
      <c r="AJ89" s="43"/>
      <c r="AK89" s="47"/>
      <c r="AL89" s="44"/>
      <c r="AM89" s="47"/>
      <c r="AN89" s="44"/>
      <c r="AO89" s="48"/>
      <c r="AP89" s="46"/>
      <c r="AQ89" s="47"/>
      <c r="AR89" s="44"/>
      <c r="AS89" s="47"/>
      <c r="AT89" s="44"/>
      <c r="AU89" s="48"/>
      <c r="AV89" s="137"/>
      <c r="AW89" s="138"/>
      <c r="AX89" s="139"/>
      <c r="AY89" s="41"/>
      <c r="AZ89" s="43"/>
      <c r="BA89" s="47"/>
      <c r="BB89" s="47"/>
      <c r="BC89" s="47"/>
      <c r="BD89" s="44"/>
      <c r="BE89" s="48"/>
      <c r="BF89" s="46"/>
      <c r="BG89" s="47"/>
      <c r="BH89" s="44"/>
      <c r="BI89" s="47"/>
      <c r="BJ89" s="44"/>
      <c r="BK89" s="48"/>
      <c r="BL89" s="137"/>
      <c r="BM89" s="138"/>
      <c r="BN89" s="139"/>
      <c r="BO89" s="41"/>
      <c r="BP89" s="43"/>
      <c r="BQ89" s="47"/>
      <c r="BR89" s="47"/>
      <c r="BS89" s="47"/>
      <c r="BT89" s="44"/>
      <c r="BU89" s="48"/>
      <c r="BV89" s="46"/>
      <c r="BW89" s="47"/>
      <c r="BX89" s="44"/>
      <c r="BY89" s="47"/>
      <c r="BZ89" s="44"/>
      <c r="CA89" s="48"/>
      <c r="CB89" s="137"/>
      <c r="CC89" s="138"/>
      <c r="CD89" s="139"/>
      <c r="CE89" s="41"/>
      <c r="CF89" s="43"/>
      <c r="CG89" s="47"/>
      <c r="CH89" s="47"/>
      <c r="CI89" s="47"/>
      <c r="CJ89" s="44"/>
      <c r="CK89" s="48"/>
      <c r="CL89" s="46"/>
      <c r="CM89" s="47"/>
      <c r="CN89" s="44"/>
      <c r="CO89" s="47"/>
      <c r="CP89" s="44"/>
      <c r="CQ89" s="48"/>
      <c r="CR89" s="137"/>
      <c r="CS89" s="138"/>
      <c r="CT89" s="139"/>
      <c r="CU89" s="41"/>
      <c r="CV89" s="46">
        <f t="shared" si="44"/>
        <v>0</v>
      </c>
      <c r="CW89" s="47" t="e">
        <f t="shared" si="42"/>
        <v>#DIV/0!</v>
      </c>
      <c r="CX89" s="47">
        <f t="shared" si="45"/>
        <v>0</v>
      </c>
      <c r="CY89" s="47" t="e">
        <f t="shared" si="46"/>
        <v>#DIV/0!</v>
      </c>
      <c r="CZ89" s="44">
        <f t="shared" si="47"/>
        <v>0</v>
      </c>
      <c r="DA89" s="48" t="e">
        <f t="shared" si="48"/>
        <v>#DIV/0!</v>
      </c>
      <c r="DB89" s="46">
        <f t="shared" si="49"/>
        <v>0</v>
      </c>
      <c r="DC89" s="47" t="e">
        <f t="shared" si="34"/>
        <v>#DIV/0!</v>
      </c>
      <c r="DD89" s="44">
        <f t="shared" si="50"/>
        <v>0</v>
      </c>
      <c r="DE89" s="47" t="e">
        <f t="shared" si="51"/>
        <v>#DIV/0!</v>
      </c>
      <c r="DF89" s="44">
        <f t="shared" si="52"/>
        <v>0</v>
      </c>
      <c r="DG89" s="48" t="e">
        <f t="shared" si="53"/>
        <v>#DIV/0!</v>
      </c>
      <c r="DH89" s="174"/>
      <c r="DI89" s="187" t="s">
        <v>88</v>
      </c>
      <c r="DJ89" s="46">
        <f t="shared" si="54"/>
        <v>0</v>
      </c>
      <c r="DK89" s="44">
        <f t="shared" si="55"/>
        <v>0</v>
      </c>
      <c r="DL89" s="45">
        <f t="shared" si="56"/>
        <v>0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/>
      <c r="E90" s="47"/>
      <c r="F90" s="47"/>
      <c r="G90" s="47"/>
      <c r="H90" s="44"/>
      <c r="I90" s="48"/>
      <c r="J90" s="46"/>
      <c r="K90" s="47"/>
      <c r="L90" s="44"/>
      <c r="M90" s="47"/>
      <c r="N90" s="44"/>
      <c r="O90" s="48"/>
      <c r="P90" s="137"/>
      <c r="Q90" s="138"/>
      <c r="R90" s="139"/>
      <c r="S90" s="39"/>
      <c r="T90" s="43"/>
      <c r="U90" s="47"/>
      <c r="V90" s="47"/>
      <c r="W90" s="47"/>
      <c r="X90" s="44"/>
      <c r="Y90" s="48"/>
      <c r="Z90" s="46"/>
      <c r="AA90" s="47"/>
      <c r="AB90" s="44"/>
      <c r="AC90" s="47"/>
      <c r="AD90" s="44"/>
      <c r="AE90" s="48"/>
      <c r="AF90" s="137"/>
      <c r="AG90" s="138"/>
      <c r="AH90" s="139"/>
      <c r="AI90" s="41"/>
      <c r="AJ90" s="43"/>
      <c r="AK90" s="47"/>
      <c r="AL90" s="44"/>
      <c r="AM90" s="47"/>
      <c r="AN90" s="44"/>
      <c r="AO90" s="48"/>
      <c r="AP90" s="46"/>
      <c r="AQ90" s="47"/>
      <c r="AR90" s="44"/>
      <c r="AS90" s="47"/>
      <c r="AT90" s="44"/>
      <c r="AU90" s="48"/>
      <c r="AV90" s="137"/>
      <c r="AW90" s="138"/>
      <c r="AX90" s="139"/>
      <c r="AY90" s="41"/>
      <c r="AZ90" s="43"/>
      <c r="BA90" s="47"/>
      <c r="BB90" s="47"/>
      <c r="BC90" s="47"/>
      <c r="BD90" s="44"/>
      <c r="BE90" s="48"/>
      <c r="BF90" s="46"/>
      <c r="BG90" s="47"/>
      <c r="BH90" s="44"/>
      <c r="BI90" s="47"/>
      <c r="BJ90" s="44"/>
      <c r="BK90" s="48"/>
      <c r="BL90" s="137"/>
      <c r="BM90" s="138"/>
      <c r="BN90" s="139"/>
      <c r="BO90" s="41"/>
      <c r="BP90" s="43"/>
      <c r="BQ90" s="47"/>
      <c r="BR90" s="47"/>
      <c r="BS90" s="47"/>
      <c r="BT90" s="44"/>
      <c r="BU90" s="48"/>
      <c r="BV90" s="46"/>
      <c r="BW90" s="47"/>
      <c r="BX90" s="44"/>
      <c r="BY90" s="47"/>
      <c r="BZ90" s="44"/>
      <c r="CA90" s="48"/>
      <c r="CB90" s="137"/>
      <c r="CC90" s="138"/>
      <c r="CD90" s="139"/>
      <c r="CE90" s="41"/>
      <c r="CF90" s="43"/>
      <c r="CG90" s="47"/>
      <c r="CH90" s="47"/>
      <c r="CI90" s="47"/>
      <c r="CJ90" s="44"/>
      <c r="CK90" s="48"/>
      <c r="CL90" s="46"/>
      <c r="CM90" s="47"/>
      <c r="CN90" s="44"/>
      <c r="CO90" s="47"/>
      <c r="CP90" s="44"/>
      <c r="CQ90" s="48"/>
      <c r="CR90" s="137"/>
      <c r="CS90" s="138"/>
      <c r="CT90" s="139"/>
      <c r="CU90" s="41"/>
      <c r="CV90" s="46">
        <f t="shared" si="44"/>
        <v>0</v>
      </c>
      <c r="CW90" s="47" t="e">
        <f t="shared" si="42"/>
        <v>#DIV/0!</v>
      </c>
      <c r="CX90" s="47">
        <f t="shared" si="45"/>
        <v>0</v>
      </c>
      <c r="CY90" s="47" t="e">
        <f t="shared" si="46"/>
        <v>#DIV/0!</v>
      </c>
      <c r="CZ90" s="44">
        <f t="shared" si="47"/>
        <v>0</v>
      </c>
      <c r="DA90" s="48" t="e">
        <f t="shared" si="48"/>
        <v>#DIV/0!</v>
      </c>
      <c r="DB90" s="46">
        <f t="shared" si="49"/>
        <v>0</v>
      </c>
      <c r="DC90" s="47" t="e">
        <f t="shared" si="34"/>
        <v>#DIV/0!</v>
      </c>
      <c r="DD90" s="44">
        <f t="shared" si="50"/>
        <v>0</v>
      </c>
      <c r="DE90" s="47" t="e">
        <f t="shared" si="51"/>
        <v>#DIV/0!</v>
      </c>
      <c r="DF90" s="44">
        <f t="shared" si="52"/>
        <v>0</v>
      </c>
      <c r="DG90" s="48" t="e">
        <f t="shared" si="53"/>
        <v>#DIV/0!</v>
      </c>
      <c r="DH90" s="174"/>
      <c r="DI90" s="187" t="s">
        <v>89</v>
      </c>
      <c r="DJ90" s="46">
        <f t="shared" si="54"/>
        <v>0</v>
      </c>
      <c r="DK90" s="44">
        <f t="shared" si="55"/>
        <v>0</v>
      </c>
      <c r="DL90" s="45">
        <f t="shared" si="56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/>
      <c r="E91" s="47"/>
      <c r="F91" s="47"/>
      <c r="G91" s="47"/>
      <c r="H91" s="44"/>
      <c r="I91" s="48"/>
      <c r="J91" s="46"/>
      <c r="K91" s="47"/>
      <c r="L91" s="44"/>
      <c r="M91" s="47"/>
      <c r="N91" s="44"/>
      <c r="O91" s="48"/>
      <c r="P91" s="137"/>
      <c r="Q91" s="138"/>
      <c r="R91" s="139"/>
      <c r="S91" s="39"/>
      <c r="T91" s="43"/>
      <c r="U91" s="47"/>
      <c r="V91" s="47"/>
      <c r="W91" s="47"/>
      <c r="X91" s="44"/>
      <c r="Y91" s="48"/>
      <c r="Z91" s="46"/>
      <c r="AA91" s="47"/>
      <c r="AB91" s="44"/>
      <c r="AC91" s="47"/>
      <c r="AD91" s="44"/>
      <c r="AE91" s="48"/>
      <c r="AF91" s="137"/>
      <c r="AG91" s="138"/>
      <c r="AH91" s="139"/>
      <c r="AI91" s="41"/>
      <c r="AJ91" s="43"/>
      <c r="AK91" s="47"/>
      <c r="AL91" s="44"/>
      <c r="AM91" s="47"/>
      <c r="AN91" s="44"/>
      <c r="AO91" s="48"/>
      <c r="AP91" s="46"/>
      <c r="AQ91" s="47"/>
      <c r="AR91" s="44"/>
      <c r="AS91" s="47"/>
      <c r="AT91" s="44"/>
      <c r="AU91" s="48"/>
      <c r="AV91" s="137"/>
      <c r="AW91" s="138"/>
      <c r="AX91" s="139"/>
      <c r="AY91" s="41"/>
      <c r="AZ91" s="43"/>
      <c r="BA91" s="47"/>
      <c r="BB91" s="47"/>
      <c r="BC91" s="47"/>
      <c r="BD91" s="44"/>
      <c r="BE91" s="48"/>
      <c r="BF91" s="46"/>
      <c r="BG91" s="47"/>
      <c r="BH91" s="44"/>
      <c r="BI91" s="47"/>
      <c r="BJ91" s="44"/>
      <c r="BK91" s="48"/>
      <c r="BL91" s="137"/>
      <c r="BM91" s="138"/>
      <c r="BN91" s="139"/>
      <c r="BO91" s="41"/>
      <c r="BP91" s="43"/>
      <c r="BQ91" s="47"/>
      <c r="BR91" s="47"/>
      <c r="BS91" s="47"/>
      <c r="BT91" s="44"/>
      <c r="BU91" s="48"/>
      <c r="BV91" s="46"/>
      <c r="BW91" s="47"/>
      <c r="BX91" s="44"/>
      <c r="BY91" s="47"/>
      <c r="BZ91" s="44"/>
      <c r="CA91" s="48"/>
      <c r="CB91" s="137"/>
      <c r="CC91" s="138"/>
      <c r="CD91" s="139"/>
      <c r="CE91" s="41"/>
      <c r="CF91" s="43"/>
      <c r="CG91" s="47"/>
      <c r="CH91" s="47"/>
      <c r="CI91" s="47"/>
      <c r="CJ91" s="44"/>
      <c r="CK91" s="48"/>
      <c r="CL91" s="46"/>
      <c r="CM91" s="47"/>
      <c r="CN91" s="44"/>
      <c r="CO91" s="47"/>
      <c r="CP91" s="44"/>
      <c r="CQ91" s="48"/>
      <c r="CR91" s="137"/>
      <c r="CS91" s="138"/>
      <c r="CT91" s="139"/>
      <c r="CU91" s="41"/>
      <c r="CV91" s="46">
        <f t="shared" si="44"/>
        <v>0</v>
      </c>
      <c r="CW91" s="47" t="e">
        <f t="shared" si="42"/>
        <v>#DIV/0!</v>
      </c>
      <c r="CX91" s="47">
        <f t="shared" si="45"/>
        <v>0</v>
      </c>
      <c r="CY91" s="47" t="e">
        <f t="shared" si="46"/>
        <v>#DIV/0!</v>
      </c>
      <c r="CZ91" s="44">
        <f t="shared" si="47"/>
        <v>0</v>
      </c>
      <c r="DA91" s="48" t="e">
        <f t="shared" si="48"/>
        <v>#DIV/0!</v>
      </c>
      <c r="DB91" s="46">
        <f t="shared" si="49"/>
        <v>0</v>
      </c>
      <c r="DC91" s="47" t="e">
        <f t="shared" si="34"/>
        <v>#DIV/0!</v>
      </c>
      <c r="DD91" s="44">
        <f t="shared" si="50"/>
        <v>0</v>
      </c>
      <c r="DE91" s="47" t="e">
        <f t="shared" si="51"/>
        <v>#DIV/0!</v>
      </c>
      <c r="DF91" s="44">
        <f t="shared" si="52"/>
        <v>0</v>
      </c>
      <c r="DG91" s="48" t="e">
        <f t="shared" si="53"/>
        <v>#DIV/0!</v>
      </c>
      <c r="DH91" s="174"/>
      <c r="DI91" s="187" t="s">
        <v>100</v>
      </c>
      <c r="DJ91" s="46">
        <f t="shared" si="54"/>
        <v>0</v>
      </c>
      <c r="DK91" s="44">
        <f t="shared" si="55"/>
        <v>0</v>
      </c>
      <c r="DL91" s="45">
        <f t="shared" si="56"/>
        <v>0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/>
      <c r="E92" s="47"/>
      <c r="F92" s="47"/>
      <c r="G92" s="47"/>
      <c r="H92" s="44"/>
      <c r="I92" s="48"/>
      <c r="J92" s="46"/>
      <c r="K92" s="47"/>
      <c r="L92" s="44"/>
      <c r="M92" s="47"/>
      <c r="N92" s="44"/>
      <c r="O92" s="48"/>
      <c r="P92" s="137"/>
      <c r="Q92" s="138"/>
      <c r="R92" s="139"/>
      <c r="S92" s="39"/>
      <c r="T92" s="43"/>
      <c r="U92" s="47"/>
      <c r="V92" s="47"/>
      <c r="W92" s="47"/>
      <c r="X92" s="44"/>
      <c r="Y92" s="48"/>
      <c r="Z92" s="46"/>
      <c r="AA92" s="47"/>
      <c r="AB92" s="44"/>
      <c r="AC92" s="47"/>
      <c r="AD92" s="44"/>
      <c r="AE92" s="48"/>
      <c r="AF92" s="137"/>
      <c r="AG92" s="138"/>
      <c r="AH92" s="139"/>
      <c r="AI92" s="41"/>
      <c r="AJ92" s="43"/>
      <c r="AK92" s="47"/>
      <c r="AL92" s="44"/>
      <c r="AM92" s="47"/>
      <c r="AN92" s="44"/>
      <c r="AO92" s="48"/>
      <c r="AP92" s="46"/>
      <c r="AQ92" s="47"/>
      <c r="AR92" s="44"/>
      <c r="AS92" s="47"/>
      <c r="AT92" s="44"/>
      <c r="AU92" s="48"/>
      <c r="AV92" s="137"/>
      <c r="AW92" s="138"/>
      <c r="AX92" s="139"/>
      <c r="AY92" s="41"/>
      <c r="AZ92" s="43"/>
      <c r="BA92" s="47"/>
      <c r="BB92" s="47"/>
      <c r="BC92" s="47"/>
      <c r="BD92" s="44"/>
      <c r="BE92" s="48"/>
      <c r="BF92" s="46"/>
      <c r="BG92" s="47"/>
      <c r="BH92" s="44"/>
      <c r="BI92" s="47"/>
      <c r="BJ92" s="44"/>
      <c r="BK92" s="48"/>
      <c r="BL92" s="137"/>
      <c r="BM92" s="138"/>
      <c r="BN92" s="139"/>
      <c r="BO92" s="41"/>
      <c r="BP92" s="43"/>
      <c r="BQ92" s="47"/>
      <c r="BR92" s="47"/>
      <c r="BS92" s="47"/>
      <c r="BT92" s="44"/>
      <c r="BU92" s="48"/>
      <c r="BV92" s="46"/>
      <c r="BW92" s="47"/>
      <c r="BX92" s="44"/>
      <c r="BY92" s="47"/>
      <c r="BZ92" s="44"/>
      <c r="CA92" s="48"/>
      <c r="CB92" s="137"/>
      <c r="CC92" s="138"/>
      <c r="CD92" s="139"/>
      <c r="CE92" s="41"/>
      <c r="CF92" s="43"/>
      <c r="CG92" s="47"/>
      <c r="CH92" s="47"/>
      <c r="CI92" s="47"/>
      <c r="CJ92" s="44"/>
      <c r="CK92" s="48"/>
      <c r="CL92" s="46"/>
      <c r="CM92" s="47"/>
      <c r="CN92" s="44"/>
      <c r="CO92" s="47"/>
      <c r="CP92" s="44"/>
      <c r="CQ92" s="48"/>
      <c r="CR92" s="137"/>
      <c r="CS92" s="138"/>
      <c r="CT92" s="139"/>
      <c r="CU92" s="41"/>
      <c r="CV92" s="46">
        <f t="shared" si="44"/>
        <v>0</v>
      </c>
      <c r="CW92" s="47" t="e">
        <f t="shared" si="42"/>
        <v>#DIV/0!</v>
      </c>
      <c r="CX92" s="47">
        <f t="shared" si="45"/>
        <v>0</v>
      </c>
      <c r="CY92" s="47" t="e">
        <f t="shared" si="46"/>
        <v>#DIV/0!</v>
      </c>
      <c r="CZ92" s="44">
        <f t="shared" si="47"/>
        <v>0</v>
      </c>
      <c r="DA92" s="48" t="e">
        <f t="shared" si="48"/>
        <v>#DIV/0!</v>
      </c>
      <c r="DB92" s="46">
        <f t="shared" si="49"/>
        <v>0</v>
      </c>
      <c r="DC92" s="47" t="e">
        <f t="shared" si="34"/>
        <v>#DIV/0!</v>
      </c>
      <c r="DD92" s="44">
        <f t="shared" si="50"/>
        <v>0</v>
      </c>
      <c r="DE92" s="47" t="e">
        <f t="shared" si="51"/>
        <v>#DIV/0!</v>
      </c>
      <c r="DF92" s="44">
        <f t="shared" si="52"/>
        <v>0</v>
      </c>
      <c r="DG92" s="48" t="e">
        <f t="shared" si="53"/>
        <v>#DIV/0!</v>
      </c>
      <c r="DH92" s="174"/>
      <c r="DI92" s="187" t="s">
        <v>101</v>
      </c>
      <c r="DJ92" s="46">
        <f t="shared" si="54"/>
        <v>0</v>
      </c>
      <c r="DK92" s="44">
        <f t="shared" si="55"/>
        <v>0</v>
      </c>
      <c r="DL92" s="45">
        <f t="shared" si="56"/>
        <v>0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/>
      <c r="E93" s="47"/>
      <c r="F93" s="47"/>
      <c r="G93" s="47"/>
      <c r="H93" s="44"/>
      <c r="I93" s="48"/>
      <c r="J93" s="46"/>
      <c r="K93" s="47"/>
      <c r="L93" s="44"/>
      <c r="M93" s="47"/>
      <c r="N93" s="44"/>
      <c r="O93" s="48"/>
      <c r="P93" s="137"/>
      <c r="Q93" s="138"/>
      <c r="R93" s="139"/>
      <c r="S93" s="39"/>
      <c r="T93" s="43"/>
      <c r="U93" s="47"/>
      <c r="V93" s="47"/>
      <c r="W93" s="47"/>
      <c r="X93" s="44"/>
      <c r="Y93" s="48"/>
      <c r="Z93" s="46"/>
      <c r="AA93" s="47"/>
      <c r="AB93" s="44"/>
      <c r="AC93" s="47"/>
      <c r="AD93" s="44"/>
      <c r="AE93" s="48"/>
      <c r="AF93" s="137"/>
      <c r="AG93" s="138"/>
      <c r="AH93" s="139"/>
      <c r="AI93" s="41"/>
      <c r="AJ93" s="43"/>
      <c r="AK93" s="47"/>
      <c r="AL93" s="44"/>
      <c r="AM93" s="47"/>
      <c r="AN93" s="44"/>
      <c r="AO93" s="48"/>
      <c r="AP93" s="46"/>
      <c r="AQ93" s="47"/>
      <c r="AR93" s="44"/>
      <c r="AS93" s="47"/>
      <c r="AT93" s="44"/>
      <c r="AU93" s="48"/>
      <c r="AV93" s="137"/>
      <c r="AW93" s="147"/>
      <c r="AX93" s="139"/>
      <c r="AY93" s="41"/>
      <c r="AZ93" s="43"/>
      <c r="BA93" s="47"/>
      <c r="BB93" s="47"/>
      <c r="BC93" s="47"/>
      <c r="BD93" s="44"/>
      <c r="BE93" s="48"/>
      <c r="BF93" s="46"/>
      <c r="BG93" s="47"/>
      <c r="BH93" s="44"/>
      <c r="BI93" s="47"/>
      <c r="BJ93" s="44"/>
      <c r="BK93" s="48"/>
      <c r="BL93" s="137"/>
      <c r="BM93" s="138"/>
      <c r="BN93" s="139"/>
      <c r="BO93" s="41"/>
      <c r="BP93" s="43"/>
      <c r="BQ93" s="47"/>
      <c r="BR93" s="47"/>
      <c r="BS93" s="47"/>
      <c r="BT93" s="44"/>
      <c r="BU93" s="48"/>
      <c r="BV93" s="46"/>
      <c r="BW93" s="47"/>
      <c r="BX93" s="44"/>
      <c r="BY93" s="47"/>
      <c r="BZ93" s="44"/>
      <c r="CA93" s="48"/>
      <c r="CB93" s="137"/>
      <c r="CC93" s="138"/>
      <c r="CD93" s="139"/>
      <c r="CE93" s="41"/>
      <c r="CF93" s="43"/>
      <c r="CG93" s="47"/>
      <c r="CH93" s="47"/>
      <c r="CI93" s="47"/>
      <c r="CJ93" s="44"/>
      <c r="CK93" s="48"/>
      <c r="CL93" s="46"/>
      <c r="CM93" s="47"/>
      <c r="CN93" s="44"/>
      <c r="CO93" s="47"/>
      <c r="CP93" s="44"/>
      <c r="CQ93" s="48"/>
      <c r="CR93" s="137"/>
      <c r="CS93" s="138"/>
      <c r="CT93" s="139"/>
      <c r="CU93" s="41"/>
      <c r="CV93" s="46">
        <f t="shared" si="44"/>
        <v>0</v>
      </c>
      <c r="CW93" s="47" t="e">
        <f t="shared" si="42"/>
        <v>#DIV/0!</v>
      </c>
      <c r="CX93" s="47">
        <f t="shared" si="45"/>
        <v>0</v>
      </c>
      <c r="CY93" s="47" t="e">
        <f t="shared" si="46"/>
        <v>#DIV/0!</v>
      </c>
      <c r="CZ93" s="44">
        <f t="shared" si="47"/>
        <v>0</v>
      </c>
      <c r="DA93" s="48" t="e">
        <f t="shared" si="48"/>
        <v>#DIV/0!</v>
      </c>
      <c r="DB93" s="46">
        <f t="shared" si="49"/>
        <v>0</v>
      </c>
      <c r="DC93" s="47" t="e">
        <f t="shared" si="34"/>
        <v>#DIV/0!</v>
      </c>
      <c r="DD93" s="44">
        <f t="shared" si="50"/>
        <v>0</v>
      </c>
      <c r="DE93" s="47" t="e">
        <f t="shared" si="51"/>
        <v>#DIV/0!</v>
      </c>
      <c r="DF93" s="44">
        <f t="shared" si="52"/>
        <v>0</v>
      </c>
      <c r="DG93" s="48" t="e">
        <f t="shared" si="53"/>
        <v>#DIV/0!</v>
      </c>
      <c r="DH93" s="174"/>
      <c r="DI93" s="187" t="s">
        <v>90</v>
      </c>
      <c r="DJ93" s="46">
        <f t="shared" si="54"/>
        <v>0</v>
      </c>
      <c r="DK93" s="44">
        <f t="shared" si="55"/>
        <v>0</v>
      </c>
      <c r="DL93" s="45">
        <f t="shared" si="56"/>
        <v>0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/>
      <c r="E94" s="47"/>
      <c r="F94" s="47"/>
      <c r="G94" s="47"/>
      <c r="H94" s="44"/>
      <c r="I94" s="48"/>
      <c r="J94" s="46"/>
      <c r="K94" s="47"/>
      <c r="L94" s="44"/>
      <c r="M94" s="47"/>
      <c r="N94" s="44"/>
      <c r="O94" s="48"/>
      <c r="P94" s="137"/>
      <c r="Q94" s="138"/>
      <c r="R94" s="139"/>
      <c r="S94" s="39"/>
      <c r="T94" s="43"/>
      <c r="U94" s="47"/>
      <c r="V94" s="47"/>
      <c r="W94" s="47"/>
      <c r="X94" s="44"/>
      <c r="Y94" s="48"/>
      <c r="Z94" s="46"/>
      <c r="AA94" s="47"/>
      <c r="AB94" s="44"/>
      <c r="AC94" s="47"/>
      <c r="AD94" s="44"/>
      <c r="AE94" s="48"/>
      <c r="AF94" s="137"/>
      <c r="AG94" s="138"/>
      <c r="AH94" s="139"/>
      <c r="AI94" s="41"/>
      <c r="AJ94" s="43"/>
      <c r="AK94" s="47"/>
      <c r="AL94" s="44"/>
      <c r="AM94" s="47"/>
      <c r="AN94" s="44"/>
      <c r="AO94" s="48"/>
      <c r="AP94" s="46"/>
      <c r="AQ94" s="47"/>
      <c r="AR94" s="44"/>
      <c r="AS94" s="47"/>
      <c r="AT94" s="44"/>
      <c r="AU94" s="48"/>
      <c r="AV94" s="137"/>
      <c r="AW94" s="138"/>
      <c r="AX94" s="139"/>
      <c r="AY94" s="41"/>
      <c r="AZ94" s="43"/>
      <c r="BA94" s="47"/>
      <c r="BB94" s="47"/>
      <c r="BC94" s="47"/>
      <c r="BD94" s="44"/>
      <c r="BE94" s="48"/>
      <c r="BF94" s="46"/>
      <c r="BG94" s="47"/>
      <c r="BH94" s="44"/>
      <c r="BI94" s="47"/>
      <c r="BJ94" s="44"/>
      <c r="BK94" s="48"/>
      <c r="BL94" s="137"/>
      <c r="BM94" s="138"/>
      <c r="BN94" s="139"/>
      <c r="BO94" s="41"/>
      <c r="BP94" s="43"/>
      <c r="BQ94" s="47"/>
      <c r="BR94" s="47"/>
      <c r="BS94" s="47"/>
      <c r="BT94" s="44"/>
      <c r="BU94" s="48"/>
      <c r="BV94" s="46"/>
      <c r="BW94" s="47"/>
      <c r="BX94" s="44"/>
      <c r="BY94" s="47"/>
      <c r="BZ94" s="44"/>
      <c r="CA94" s="48"/>
      <c r="CB94" s="137"/>
      <c r="CC94" s="138"/>
      <c r="CD94" s="139"/>
      <c r="CE94" s="41"/>
      <c r="CF94" s="43"/>
      <c r="CG94" s="47"/>
      <c r="CH94" s="47"/>
      <c r="CI94" s="47"/>
      <c r="CJ94" s="44"/>
      <c r="CK94" s="48"/>
      <c r="CL94" s="46"/>
      <c r="CM94" s="47"/>
      <c r="CN94" s="44"/>
      <c r="CO94" s="47"/>
      <c r="CP94" s="44"/>
      <c r="CQ94" s="48"/>
      <c r="CR94" s="137"/>
      <c r="CS94" s="138"/>
      <c r="CT94" s="139"/>
      <c r="CU94" s="41"/>
      <c r="CV94" s="46">
        <f t="shared" si="44"/>
        <v>0</v>
      </c>
      <c r="CW94" s="47" t="e">
        <f t="shared" si="42"/>
        <v>#DIV/0!</v>
      </c>
      <c r="CX94" s="47">
        <f t="shared" si="45"/>
        <v>0</v>
      </c>
      <c r="CY94" s="47" t="e">
        <f t="shared" si="46"/>
        <v>#DIV/0!</v>
      </c>
      <c r="CZ94" s="44">
        <f t="shared" si="47"/>
        <v>0</v>
      </c>
      <c r="DA94" s="48" t="e">
        <f t="shared" si="48"/>
        <v>#DIV/0!</v>
      </c>
      <c r="DB94" s="46">
        <f t="shared" si="49"/>
        <v>0</v>
      </c>
      <c r="DC94" s="47" t="e">
        <f t="shared" si="34"/>
        <v>#DIV/0!</v>
      </c>
      <c r="DD94" s="44">
        <f t="shared" si="50"/>
        <v>0</v>
      </c>
      <c r="DE94" s="47" t="e">
        <f t="shared" si="51"/>
        <v>#DIV/0!</v>
      </c>
      <c r="DF94" s="44">
        <f t="shared" si="52"/>
        <v>0</v>
      </c>
      <c r="DG94" s="48" t="e">
        <f t="shared" si="53"/>
        <v>#DIV/0!</v>
      </c>
      <c r="DH94" s="174"/>
      <c r="DI94" s="187" t="s">
        <v>91</v>
      </c>
      <c r="DJ94" s="46">
        <f t="shared" si="54"/>
        <v>0</v>
      </c>
      <c r="DK94" s="44">
        <f t="shared" si="55"/>
        <v>0</v>
      </c>
      <c r="DL94" s="45">
        <f t="shared" si="56"/>
        <v>0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/>
      <c r="E95" s="55"/>
      <c r="F95" s="52"/>
      <c r="G95" s="55"/>
      <c r="H95" s="52"/>
      <c r="I95" s="56"/>
      <c r="J95" s="54"/>
      <c r="K95" s="55"/>
      <c r="L95" s="52"/>
      <c r="M95" s="55"/>
      <c r="N95" s="52"/>
      <c r="O95" s="56"/>
      <c r="P95" s="143"/>
      <c r="Q95" s="149"/>
      <c r="R95" s="150"/>
      <c r="S95" s="39"/>
      <c r="T95" s="51"/>
      <c r="U95" s="55"/>
      <c r="V95" s="52"/>
      <c r="W95" s="55"/>
      <c r="X95" s="52"/>
      <c r="Y95" s="56"/>
      <c r="Z95" s="54"/>
      <c r="AA95" s="55"/>
      <c r="AB95" s="52"/>
      <c r="AC95" s="55"/>
      <c r="AD95" s="52"/>
      <c r="AE95" s="56"/>
      <c r="AF95" s="143"/>
      <c r="AG95" s="149"/>
      <c r="AH95" s="150"/>
      <c r="AI95" s="41"/>
      <c r="AJ95" s="51"/>
      <c r="AK95" s="55"/>
      <c r="AL95" s="52"/>
      <c r="AM95" s="55"/>
      <c r="AN95" s="52"/>
      <c r="AO95" s="56"/>
      <c r="AP95" s="54"/>
      <c r="AQ95" s="55"/>
      <c r="AR95" s="52"/>
      <c r="AS95" s="55"/>
      <c r="AT95" s="52"/>
      <c r="AU95" s="56"/>
      <c r="AV95" s="143"/>
      <c r="AW95" s="149"/>
      <c r="AX95" s="150"/>
      <c r="AY95" s="41"/>
      <c r="AZ95" s="51"/>
      <c r="BA95" s="55"/>
      <c r="BB95" s="52"/>
      <c r="BC95" s="55"/>
      <c r="BD95" s="44"/>
      <c r="BE95" s="56"/>
      <c r="BF95" s="54"/>
      <c r="BG95" s="55"/>
      <c r="BH95" s="52"/>
      <c r="BI95" s="55"/>
      <c r="BJ95" s="52"/>
      <c r="BK95" s="56"/>
      <c r="BL95" s="143"/>
      <c r="BM95" s="149"/>
      <c r="BN95" s="150"/>
      <c r="BO95" s="41"/>
      <c r="BP95" s="51"/>
      <c r="BQ95" s="55"/>
      <c r="BR95" s="52"/>
      <c r="BS95" s="55"/>
      <c r="BT95" s="44"/>
      <c r="BU95" s="56"/>
      <c r="BV95" s="54"/>
      <c r="BW95" s="55"/>
      <c r="BX95" s="52"/>
      <c r="BY95" s="55"/>
      <c r="BZ95" s="52"/>
      <c r="CA95" s="56"/>
      <c r="CB95" s="143"/>
      <c r="CC95" s="149"/>
      <c r="CD95" s="150"/>
      <c r="CE95" s="41"/>
      <c r="CF95" s="51"/>
      <c r="CG95" s="55"/>
      <c r="CH95" s="52"/>
      <c r="CI95" s="55"/>
      <c r="CJ95" s="52"/>
      <c r="CK95" s="56"/>
      <c r="CL95" s="54"/>
      <c r="CM95" s="55"/>
      <c r="CN95" s="52"/>
      <c r="CO95" s="55"/>
      <c r="CP95" s="52"/>
      <c r="CQ95" s="56"/>
      <c r="CR95" s="143"/>
      <c r="CS95" s="149"/>
      <c r="CT95" s="150"/>
      <c r="CU95" s="41"/>
      <c r="CV95" s="54">
        <f>SUM(CV75:CV94)</f>
        <v>0</v>
      </c>
      <c r="CW95" s="55" t="e">
        <f t="shared" si="42"/>
        <v>#DIV/0!</v>
      </c>
      <c r="CX95" s="55">
        <f>SUM(CX75:CX94)</f>
        <v>0</v>
      </c>
      <c r="CY95" s="55" t="e">
        <f t="shared" si="46"/>
        <v>#DIV/0!</v>
      </c>
      <c r="CZ95" s="52">
        <f t="shared" si="47"/>
        <v>0</v>
      </c>
      <c r="DA95" s="56" t="e">
        <f t="shared" si="48"/>
        <v>#DIV/0!</v>
      </c>
      <c r="DB95" s="54">
        <f>SUM(DB75:DB94)</f>
        <v>0</v>
      </c>
      <c r="DC95" s="55" t="e">
        <f t="shared" si="34"/>
        <v>#DIV/0!</v>
      </c>
      <c r="DD95" s="52">
        <f>SUM(DD75:DD94)</f>
        <v>0</v>
      </c>
      <c r="DE95" s="55" t="e">
        <f t="shared" si="51"/>
        <v>#DIV/0!</v>
      </c>
      <c r="DF95" s="52">
        <f>SUM(DF75:DF94)</f>
        <v>0</v>
      </c>
      <c r="DG95" s="56" t="e">
        <f t="shared" si="53"/>
        <v>#DIV/0!</v>
      </c>
      <c r="DH95" s="175"/>
      <c r="DI95" s="187" t="s">
        <v>176</v>
      </c>
      <c r="DJ95" s="54">
        <f t="shared" ref="DJ95:DK95" si="57">SUM(DJ75:DJ94)</f>
        <v>0</v>
      </c>
      <c r="DK95" s="52">
        <f t="shared" si="57"/>
        <v>0</v>
      </c>
      <c r="DL95" s="53">
        <f>SUM(DL75:DL94)</f>
        <v>0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/>
      <c r="E96" s="55"/>
      <c r="F96" s="52"/>
      <c r="G96" s="55"/>
      <c r="H96" s="52"/>
      <c r="I96" s="56"/>
      <c r="J96" s="54"/>
      <c r="K96" s="55"/>
      <c r="L96" s="52"/>
      <c r="M96" s="55"/>
      <c r="N96" s="52"/>
      <c r="O96" s="56"/>
      <c r="P96" s="143"/>
      <c r="Q96" s="149"/>
      <c r="R96" s="150"/>
      <c r="S96" s="39"/>
      <c r="T96" s="51"/>
      <c r="U96" s="55"/>
      <c r="V96" s="52"/>
      <c r="W96" s="55"/>
      <c r="X96" s="52"/>
      <c r="Y96" s="56"/>
      <c r="Z96" s="54"/>
      <c r="AA96" s="55"/>
      <c r="AB96" s="52"/>
      <c r="AC96" s="55"/>
      <c r="AD96" s="52"/>
      <c r="AE96" s="56"/>
      <c r="AF96" s="143"/>
      <c r="AG96" s="149"/>
      <c r="AH96" s="150"/>
      <c r="AI96" s="41"/>
      <c r="AJ96" s="51"/>
      <c r="AK96" s="55"/>
      <c r="AL96" s="52"/>
      <c r="AM96" s="55"/>
      <c r="AN96" s="52"/>
      <c r="AO96" s="56"/>
      <c r="AP96" s="54"/>
      <c r="AQ96" s="55"/>
      <c r="AR96" s="52"/>
      <c r="AS96" s="55"/>
      <c r="AT96" s="52"/>
      <c r="AU96" s="56"/>
      <c r="AV96" s="143"/>
      <c r="AW96" s="149"/>
      <c r="AX96" s="150"/>
      <c r="AY96" s="41"/>
      <c r="AZ96" s="51"/>
      <c r="BA96" s="55"/>
      <c r="BB96" s="52"/>
      <c r="BC96" s="55"/>
      <c r="BD96" s="44"/>
      <c r="BE96" s="56"/>
      <c r="BF96" s="54"/>
      <c r="BG96" s="55"/>
      <c r="BH96" s="52"/>
      <c r="BI96" s="55"/>
      <c r="BJ96" s="52"/>
      <c r="BK96" s="56"/>
      <c r="BL96" s="143"/>
      <c r="BM96" s="149"/>
      <c r="BN96" s="150"/>
      <c r="BO96" s="41"/>
      <c r="BP96" s="51"/>
      <c r="BQ96" s="55"/>
      <c r="BR96" s="52"/>
      <c r="BS96" s="55"/>
      <c r="BT96" s="44"/>
      <c r="BU96" s="56"/>
      <c r="BV96" s="54"/>
      <c r="BW96" s="55"/>
      <c r="BX96" s="52"/>
      <c r="BY96" s="55"/>
      <c r="BZ96" s="52"/>
      <c r="CA96" s="56"/>
      <c r="CB96" s="143"/>
      <c r="CC96" s="149"/>
      <c r="CD96" s="150"/>
      <c r="CE96" s="41"/>
      <c r="CF96" s="51"/>
      <c r="CG96" s="55"/>
      <c r="CH96" s="52"/>
      <c r="CI96" s="55"/>
      <c r="CJ96" s="52"/>
      <c r="CK96" s="56"/>
      <c r="CL96" s="54"/>
      <c r="CM96" s="55"/>
      <c r="CN96" s="52"/>
      <c r="CO96" s="55"/>
      <c r="CP96" s="52"/>
      <c r="CQ96" s="56"/>
      <c r="CR96" s="143"/>
      <c r="CS96" s="149"/>
      <c r="CT96" s="150"/>
      <c r="CU96" s="41"/>
      <c r="CV96" s="54">
        <f>+CV73+CV95</f>
        <v>0</v>
      </c>
      <c r="CW96" s="55" t="e">
        <f t="shared" si="42"/>
        <v>#DIV/0!</v>
      </c>
      <c r="CX96" s="55">
        <f>+CX73+CX95</f>
        <v>0</v>
      </c>
      <c r="CY96" s="55" t="e">
        <f t="shared" si="46"/>
        <v>#DIV/0!</v>
      </c>
      <c r="CZ96" s="52">
        <f t="shared" si="47"/>
        <v>0</v>
      </c>
      <c r="DA96" s="56" t="e">
        <f t="shared" si="48"/>
        <v>#DIV/0!</v>
      </c>
      <c r="DB96" s="54">
        <f>+DB73+DB95</f>
        <v>0</v>
      </c>
      <c r="DC96" s="55" t="e">
        <f t="shared" si="34"/>
        <v>#DIV/0!</v>
      </c>
      <c r="DD96" s="52">
        <f>+DD73+DD95</f>
        <v>0</v>
      </c>
      <c r="DE96" s="55" t="e">
        <f t="shared" si="51"/>
        <v>#DIV/0!</v>
      </c>
      <c r="DF96" s="52">
        <f>+DF73+DF95</f>
        <v>0</v>
      </c>
      <c r="DG96" s="56" t="e">
        <f t="shared" si="53"/>
        <v>#DIV/0!</v>
      </c>
      <c r="DH96" s="175"/>
      <c r="DI96" s="186" t="s">
        <v>177</v>
      </c>
      <c r="DJ96" s="54">
        <f>+DJ73+DJ95</f>
        <v>0</v>
      </c>
      <c r="DK96" s="52">
        <f t="shared" ref="DK96:DL96" si="58">+DK73+DK95</f>
        <v>0</v>
      </c>
      <c r="DL96" s="53">
        <f t="shared" si="58"/>
        <v>0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/>
      <c r="E98" s="47"/>
      <c r="F98" s="47"/>
      <c r="G98" s="47"/>
      <c r="H98" s="44"/>
      <c r="I98" s="48"/>
      <c r="J98" s="46"/>
      <c r="K98" s="47"/>
      <c r="L98" s="44"/>
      <c r="M98" s="47"/>
      <c r="N98" s="44"/>
      <c r="O98" s="48"/>
      <c r="P98" s="137"/>
      <c r="Q98" s="138"/>
      <c r="R98" s="139"/>
      <c r="S98" s="39"/>
      <c r="T98" s="43"/>
      <c r="U98" s="47"/>
      <c r="V98" s="47"/>
      <c r="W98" s="47"/>
      <c r="X98" s="44"/>
      <c r="Y98" s="48"/>
      <c r="Z98" s="46"/>
      <c r="AA98" s="47"/>
      <c r="AB98" s="44"/>
      <c r="AC98" s="47"/>
      <c r="AD98" s="44"/>
      <c r="AE98" s="48"/>
      <c r="AF98" s="137"/>
      <c r="AG98" s="138"/>
      <c r="AH98" s="139"/>
      <c r="AI98" s="41"/>
      <c r="AJ98" s="43"/>
      <c r="AK98" s="47"/>
      <c r="AL98" s="47"/>
      <c r="AM98" s="47"/>
      <c r="AN98" s="44"/>
      <c r="AO98" s="48"/>
      <c r="AP98" s="46"/>
      <c r="AQ98" s="47"/>
      <c r="AR98" s="44"/>
      <c r="AS98" s="47"/>
      <c r="AT98" s="44"/>
      <c r="AU98" s="48"/>
      <c r="AV98" s="137"/>
      <c r="AW98" s="138"/>
      <c r="AX98" s="139"/>
      <c r="AY98" s="41"/>
      <c r="AZ98" s="43"/>
      <c r="BA98" s="47"/>
      <c r="BB98" s="47"/>
      <c r="BC98" s="47"/>
      <c r="BD98" s="44"/>
      <c r="BE98" s="48"/>
      <c r="BF98" s="46"/>
      <c r="BG98" s="47"/>
      <c r="BH98" s="44"/>
      <c r="BI98" s="47"/>
      <c r="BJ98" s="44"/>
      <c r="BK98" s="48"/>
      <c r="BL98" s="137"/>
      <c r="BM98" s="138"/>
      <c r="BN98" s="139"/>
      <c r="BO98" s="41"/>
      <c r="BP98" s="43"/>
      <c r="BQ98" s="47"/>
      <c r="BR98" s="47"/>
      <c r="BS98" s="47"/>
      <c r="BT98" s="44"/>
      <c r="BU98" s="48"/>
      <c r="BV98" s="46"/>
      <c r="BW98" s="47"/>
      <c r="BX98" s="44"/>
      <c r="BY98" s="47"/>
      <c r="BZ98" s="44"/>
      <c r="CA98" s="48"/>
      <c r="CB98" s="137"/>
      <c r="CC98" s="138"/>
      <c r="CD98" s="139"/>
      <c r="CE98" s="41"/>
      <c r="CF98" s="43"/>
      <c r="CG98" s="47"/>
      <c r="CH98" s="47"/>
      <c r="CI98" s="47"/>
      <c r="CJ98" s="44"/>
      <c r="CK98" s="48"/>
      <c r="CL98" s="46"/>
      <c r="CM98" s="47"/>
      <c r="CN98" s="44"/>
      <c r="CO98" s="47"/>
      <c r="CP98" s="44"/>
      <c r="CQ98" s="48"/>
      <c r="CR98" s="137"/>
      <c r="CS98" s="138"/>
      <c r="CT98" s="139"/>
      <c r="CU98" s="41"/>
      <c r="CV98" s="46">
        <f>+D98+T98+AJ98+AZ98+BP98+CF98</f>
        <v>0</v>
      </c>
      <c r="CW98" s="47" t="e">
        <f t="shared" si="42"/>
        <v>#DIV/0!</v>
      </c>
      <c r="CX98" s="47">
        <f>+F98+V98+AL98+BB98+BR98+CH98</f>
        <v>0</v>
      </c>
      <c r="CY98" s="47" t="e">
        <f t="shared" ref="CY98:CY102" si="59">+CX98/$CX$111</f>
        <v>#DIV/0!</v>
      </c>
      <c r="CZ98" s="44">
        <f t="shared" ref="CZ98:CZ100" si="60">+CV98+CX98</f>
        <v>0</v>
      </c>
      <c r="DA98" s="48" t="e">
        <f t="shared" ref="DA98:DA102" si="61">+CZ98/$CZ$111</f>
        <v>#DIV/0!</v>
      </c>
      <c r="DB98" s="46">
        <f t="shared" ref="DB98:DB100" si="62">+J98+Z98+AP98+BF98+BV98+CL98</f>
        <v>0</v>
      </c>
      <c r="DC98" s="47" t="e">
        <f t="shared" si="34"/>
        <v>#DIV/0!</v>
      </c>
      <c r="DD98" s="44">
        <f t="shared" ref="DD98:DD100" si="63">+L98+AB98+AR98+BH98+BX98+CN98</f>
        <v>0</v>
      </c>
      <c r="DE98" s="47" t="e">
        <f t="shared" ref="DE98:DE102" si="64">+DD98/$DD$111</f>
        <v>#DIV/0!</v>
      </c>
      <c r="DF98" s="44">
        <f t="shared" ref="DF98:DF100" si="65">+DB98+DD98</f>
        <v>0</v>
      </c>
      <c r="DG98" s="48" t="e">
        <f t="shared" ref="DG98:DG102" si="66">+DF98/$DF$111</f>
        <v>#DIV/0!</v>
      </c>
      <c r="DH98" s="174"/>
      <c r="DI98" s="190" t="s">
        <v>54</v>
      </c>
      <c r="DJ98" s="46">
        <f t="shared" ref="DJ98:DJ100" si="67">+CZ98</f>
        <v>0</v>
      </c>
      <c r="DK98" s="44">
        <f t="shared" ref="DK98:DK100" si="68">+DF98</f>
        <v>0</v>
      </c>
      <c r="DL98" s="45">
        <f t="shared" ref="DL98:DL100" si="6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/>
      <c r="E99" s="47"/>
      <c r="F99" s="47"/>
      <c r="G99" s="47"/>
      <c r="H99" s="44"/>
      <c r="I99" s="48"/>
      <c r="J99" s="46"/>
      <c r="K99" s="47"/>
      <c r="L99" s="44"/>
      <c r="M99" s="47"/>
      <c r="N99" s="44"/>
      <c r="O99" s="48"/>
      <c r="P99" s="137"/>
      <c r="Q99" s="138"/>
      <c r="R99" s="139"/>
      <c r="S99" s="39"/>
      <c r="T99" s="43"/>
      <c r="U99" s="47"/>
      <c r="V99" s="47"/>
      <c r="W99" s="47"/>
      <c r="X99" s="44"/>
      <c r="Y99" s="48"/>
      <c r="Z99" s="46"/>
      <c r="AA99" s="47"/>
      <c r="AB99" s="44"/>
      <c r="AC99" s="47"/>
      <c r="AD99" s="44"/>
      <c r="AE99" s="48"/>
      <c r="AF99" s="137"/>
      <c r="AG99" s="138"/>
      <c r="AH99" s="139"/>
      <c r="AI99" s="41"/>
      <c r="AJ99" s="43"/>
      <c r="AK99" s="47"/>
      <c r="AL99" s="47"/>
      <c r="AM99" s="47"/>
      <c r="AN99" s="44"/>
      <c r="AO99" s="48"/>
      <c r="AP99" s="46"/>
      <c r="AQ99" s="47"/>
      <c r="AR99" s="44"/>
      <c r="AS99" s="47"/>
      <c r="AT99" s="44"/>
      <c r="AU99" s="48"/>
      <c r="AV99" s="137"/>
      <c r="AW99" s="138"/>
      <c r="AX99" s="139"/>
      <c r="AY99" s="41"/>
      <c r="AZ99" s="43"/>
      <c r="BA99" s="47"/>
      <c r="BB99" s="47"/>
      <c r="BC99" s="47"/>
      <c r="BD99" s="44"/>
      <c r="BE99" s="48"/>
      <c r="BF99" s="46"/>
      <c r="BG99" s="47"/>
      <c r="BH99" s="44"/>
      <c r="BI99" s="47"/>
      <c r="BJ99" s="44"/>
      <c r="BK99" s="48"/>
      <c r="BL99" s="137"/>
      <c r="BM99" s="138"/>
      <c r="BN99" s="139"/>
      <c r="BO99" s="41"/>
      <c r="BP99" s="43"/>
      <c r="BQ99" s="47"/>
      <c r="BR99" s="47"/>
      <c r="BS99" s="47"/>
      <c r="BT99" s="44"/>
      <c r="BU99" s="48"/>
      <c r="BV99" s="46"/>
      <c r="BW99" s="47"/>
      <c r="BX99" s="44"/>
      <c r="BY99" s="47"/>
      <c r="BZ99" s="44"/>
      <c r="CA99" s="48"/>
      <c r="CB99" s="137"/>
      <c r="CC99" s="138"/>
      <c r="CD99" s="139"/>
      <c r="CE99" s="41"/>
      <c r="CF99" s="43"/>
      <c r="CG99" s="47"/>
      <c r="CH99" s="47"/>
      <c r="CI99" s="47"/>
      <c r="CJ99" s="44"/>
      <c r="CK99" s="48"/>
      <c r="CL99" s="46"/>
      <c r="CM99" s="47"/>
      <c r="CN99" s="44"/>
      <c r="CO99" s="47"/>
      <c r="CP99" s="44"/>
      <c r="CQ99" s="48"/>
      <c r="CR99" s="137"/>
      <c r="CS99" s="138"/>
      <c r="CT99" s="139"/>
      <c r="CU99" s="41"/>
      <c r="CV99" s="46">
        <f>+D99+T99+AJ99+AZ99+BP99+CF99</f>
        <v>0</v>
      </c>
      <c r="CW99" s="47" t="e">
        <f t="shared" si="42"/>
        <v>#DIV/0!</v>
      </c>
      <c r="CX99" s="47">
        <f>+F99+V99+AL99+BB99+BR99+CH99</f>
        <v>0</v>
      </c>
      <c r="CY99" s="47" t="e">
        <f t="shared" si="59"/>
        <v>#DIV/0!</v>
      </c>
      <c r="CZ99" s="44">
        <f t="shared" si="60"/>
        <v>0</v>
      </c>
      <c r="DA99" s="48" t="e">
        <f t="shared" si="61"/>
        <v>#DIV/0!</v>
      </c>
      <c r="DB99" s="46">
        <f t="shared" si="62"/>
        <v>0</v>
      </c>
      <c r="DC99" s="47" t="e">
        <f t="shared" si="34"/>
        <v>#DIV/0!</v>
      </c>
      <c r="DD99" s="44">
        <f t="shared" si="63"/>
        <v>0</v>
      </c>
      <c r="DE99" s="47" t="e">
        <f t="shared" si="64"/>
        <v>#DIV/0!</v>
      </c>
      <c r="DF99" s="44">
        <f t="shared" si="65"/>
        <v>0</v>
      </c>
      <c r="DG99" s="48" t="e">
        <f t="shared" si="66"/>
        <v>#DIV/0!</v>
      </c>
      <c r="DH99" s="176"/>
      <c r="DI99" s="191" t="s">
        <v>13</v>
      </c>
      <c r="DJ99" s="46">
        <f t="shared" si="67"/>
        <v>0</v>
      </c>
      <c r="DK99" s="44">
        <f t="shared" si="68"/>
        <v>0</v>
      </c>
      <c r="DL99" s="45">
        <f t="shared" si="6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/>
      <c r="E100" s="47"/>
      <c r="F100" s="47"/>
      <c r="G100" s="47"/>
      <c r="H100" s="44"/>
      <c r="I100" s="48"/>
      <c r="J100" s="46"/>
      <c r="K100" s="47"/>
      <c r="L100" s="44"/>
      <c r="M100" s="47"/>
      <c r="N100" s="44"/>
      <c r="O100" s="48"/>
      <c r="P100" s="137"/>
      <c r="Q100" s="138"/>
      <c r="R100" s="139"/>
      <c r="S100" s="39"/>
      <c r="T100" s="43"/>
      <c r="U100" s="47"/>
      <c r="V100" s="47"/>
      <c r="W100" s="47"/>
      <c r="X100" s="44"/>
      <c r="Y100" s="48"/>
      <c r="Z100" s="46"/>
      <c r="AA100" s="47"/>
      <c r="AB100" s="44"/>
      <c r="AC100" s="47"/>
      <c r="AD100" s="44"/>
      <c r="AE100" s="48"/>
      <c r="AF100" s="137"/>
      <c r="AG100" s="138"/>
      <c r="AH100" s="139"/>
      <c r="AI100" s="41"/>
      <c r="AJ100" s="43"/>
      <c r="AK100" s="47"/>
      <c r="AL100" s="47"/>
      <c r="AM100" s="47"/>
      <c r="AN100" s="44"/>
      <c r="AO100" s="48"/>
      <c r="AP100" s="46"/>
      <c r="AQ100" s="47"/>
      <c r="AR100" s="44"/>
      <c r="AS100" s="47"/>
      <c r="AT100" s="44"/>
      <c r="AU100" s="48"/>
      <c r="AV100" s="137"/>
      <c r="AW100" s="138"/>
      <c r="AX100" s="139"/>
      <c r="AY100" s="41"/>
      <c r="AZ100" s="43"/>
      <c r="BA100" s="47"/>
      <c r="BB100" s="47"/>
      <c r="BC100" s="47"/>
      <c r="BD100" s="44"/>
      <c r="BE100" s="48"/>
      <c r="BF100" s="46"/>
      <c r="BG100" s="47"/>
      <c r="BH100" s="44"/>
      <c r="BI100" s="47"/>
      <c r="BJ100" s="44"/>
      <c r="BK100" s="48"/>
      <c r="BL100" s="137"/>
      <c r="BM100" s="138"/>
      <c r="BN100" s="139"/>
      <c r="BO100" s="41"/>
      <c r="BP100" s="43"/>
      <c r="BQ100" s="47"/>
      <c r="BR100" s="47"/>
      <c r="BS100" s="47"/>
      <c r="BT100" s="44"/>
      <c r="BU100" s="48"/>
      <c r="BV100" s="46"/>
      <c r="BW100" s="47"/>
      <c r="BX100" s="44"/>
      <c r="BY100" s="47"/>
      <c r="BZ100" s="44"/>
      <c r="CA100" s="48"/>
      <c r="CB100" s="137"/>
      <c r="CC100" s="138"/>
      <c r="CD100" s="139"/>
      <c r="CE100" s="41"/>
      <c r="CF100" s="43"/>
      <c r="CG100" s="47"/>
      <c r="CH100" s="47"/>
      <c r="CI100" s="47"/>
      <c r="CJ100" s="44"/>
      <c r="CK100" s="48"/>
      <c r="CL100" s="46"/>
      <c r="CM100" s="47"/>
      <c r="CN100" s="44"/>
      <c r="CO100" s="47"/>
      <c r="CP100" s="44"/>
      <c r="CQ100" s="48"/>
      <c r="CR100" s="137"/>
      <c r="CS100" s="138"/>
      <c r="CT100" s="139"/>
      <c r="CU100" s="41"/>
      <c r="CV100" s="46">
        <f>+D100+T100+AJ100+AZ100+BP100+CF100</f>
        <v>0</v>
      </c>
      <c r="CW100" s="47" t="e">
        <f t="shared" si="42"/>
        <v>#DIV/0!</v>
      </c>
      <c r="CX100" s="47">
        <f>+F100+V100+AL100+BB100+BR100+CH100</f>
        <v>0</v>
      </c>
      <c r="CY100" s="47" t="e">
        <f t="shared" si="59"/>
        <v>#DIV/0!</v>
      </c>
      <c r="CZ100" s="44">
        <f t="shared" si="60"/>
        <v>0</v>
      </c>
      <c r="DA100" s="48" t="e">
        <f t="shared" si="61"/>
        <v>#DIV/0!</v>
      </c>
      <c r="DB100" s="46">
        <f t="shared" si="62"/>
        <v>0</v>
      </c>
      <c r="DC100" s="47" t="e">
        <f t="shared" si="34"/>
        <v>#DIV/0!</v>
      </c>
      <c r="DD100" s="44">
        <f t="shared" si="63"/>
        <v>0</v>
      </c>
      <c r="DE100" s="47" t="e">
        <f t="shared" si="64"/>
        <v>#DIV/0!</v>
      </c>
      <c r="DF100" s="44">
        <f t="shared" si="65"/>
        <v>0</v>
      </c>
      <c r="DG100" s="48" t="e">
        <f t="shared" si="66"/>
        <v>#DIV/0!</v>
      </c>
      <c r="DH100" s="176"/>
      <c r="DI100" s="187" t="s">
        <v>9</v>
      </c>
      <c r="DJ100" s="46">
        <f t="shared" si="67"/>
        <v>0</v>
      </c>
      <c r="DK100" s="44">
        <f t="shared" si="68"/>
        <v>0</v>
      </c>
      <c r="DL100" s="45">
        <f t="shared" si="69"/>
        <v>0</v>
      </c>
      <c r="DM100"/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/>
      <c r="E101" s="55"/>
      <c r="F101" s="52"/>
      <c r="G101" s="55"/>
      <c r="H101" s="44"/>
      <c r="I101" s="56"/>
      <c r="J101" s="54"/>
      <c r="K101" s="55"/>
      <c r="L101" s="54"/>
      <c r="M101" s="55"/>
      <c r="N101" s="54"/>
      <c r="O101" s="56"/>
      <c r="P101" s="143"/>
      <c r="Q101" s="149"/>
      <c r="R101" s="150"/>
      <c r="S101" s="39"/>
      <c r="T101" s="51"/>
      <c r="U101" s="55"/>
      <c r="V101" s="52"/>
      <c r="W101" s="55"/>
      <c r="X101" s="52"/>
      <c r="Y101" s="56"/>
      <c r="Z101" s="54"/>
      <c r="AA101" s="55"/>
      <c r="AB101" s="54"/>
      <c r="AC101" s="55"/>
      <c r="AD101" s="54"/>
      <c r="AE101" s="56"/>
      <c r="AF101" s="143"/>
      <c r="AG101" s="149"/>
      <c r="AH101" s="150"/>
      <c r="AI101" s="41"/>
      <c r="AJ101" s="51"/>
      <c r="AK101" s="55"/>
      <c r="AL101" s="52"/>
      <c r="AM101" s="55"/>
      <c r="AN101" s="52"/>
      <c r="AO101" s="56"/>
      <c r="AP101" s="54"/>
      <c r="AQ101" s="55"/>
      <c r="AR101" s="52"/>
      <c r="AS101" s="55"/>
      <c r="AT101" s="52"/>
      <c r="AU101" s="56"/>
      <c r="AV101" s="143"/>
      <c r="AW101" s="149"/>
      <c r="AX101" s="150"/>
      <c r="AY101" s="41"/>
      <c r="AZ101" s="51"/>
      <c r="BA101" s="55"/>
      <c r="BB101" s="52"/>
      <c r="BC101" s="55"/>
      <c r="BD101" s="44"/>
      <c r="BE101" s="56"/>
      <c r="BF101" s="54"/>
      <c r="BG101" s="55"/>
      <c r="BH101" s="52"/>
      <c r="BI101" s="55"/>
      <c r="BJ101" s="52"/>
      <c r="BK101" s="56"/>
      <c r="BL101" s="143"/>
      <c r="BM101" s="149"/>
      <c r="BN101" s="150"/>
      <c r="BO101" s="41"/>
      <c r="BP101" s="51"/>
      <c r="BQ101" s="55"/>
      <c r="BR101" s="52"/>
      <c r="BS101" s="55"/>
      <c r="BT101" s="52"/>
      <c r="BU101" s="56"/>
      <c r="BV101" s="54"/>
      <c r="BW101" s="55"/>
      <c r="BX101" s="54"/>
      <c r="BY101" s="55"/>
      <c r="BZ101" s="54"/>
      <c r="CA101" s="56"/>
      <c r="CB101" s="143"/>
      <c r="CC101" s="149"/>
      <c r="CD101" s="150"/>
      <c r="CE101" s="41"/>
      <c r="CF101" s="51"/>
      <c r="CG101" s="55"/>
      <c r="CH101" s="52"/>
      <c r="CI101" s="55"/>
      <c r="CJ101" s="52"/>
      <c r="CK101" s="56"/>
      <c r="CL101" s="54"/>
      <c r="CM101" s="55"/>
      <c r="CN101" s="52"/>
      <c r="CO101" s="55"/>
      <c r="CP101" s="52"/>
      <c r="CQ101" s="56"/>
      <c r="CR101" s="143"/>
      <c r="CS101" s="149"/>
      <c r="CT101" s="150"/>
      <c r="CU101" s="41"/>
      <c r="CV101" s="70">
        <f>+CV63+CV96+CV98+CV99+CV100</f>
        <v>0</v>
      </c>
      <c r="CW101" s="71" t="e">
        <f t="shared" si="42"/>
        <v>#DIV/0!</v>
      </c>
      <c r="CX101" s="72">
        <f>+CX63+CX96+CX98+CX99+CX100</f>
        <v>0</v>
      </c>
      <c r="CY101" s="71" t="e">
        <f t="shared" si="59"/>
        <v>#DIV/0!</v>
      </c>
      <c r="CZ101" s="72">
        <f>+CZ63+CZ96+CZ98+CZ99+CZ100</f>
        <v>0</v>
      </c>
      <c r="DA101" s="56" t="e">
        <f t="shared" si="61"/>
        <v>#DIV/0!</v>
      </c>
      <c r="DB101" s="54">
        <f>+DB63+DB96+DB98+DB99+DB100</f>
        <v>0</v>
      </c>
      <c r="DC101" s="55" t="e">
        <f t="shared" si="34"/>
        <v>#DIV/0!</v>
      </c>
      <c r="DD101" s="52">
        <f>+DD63+DD96+DD98+DD99+DD100</f>
        <v>0</v>
      </c>
      <c r="DE101" s="55" t="e">
        <f t="shared" si="64"/>
        <v>#DIV/0!</v>
      </c>
      <c r="DF101" s="52">
        <f>+DF63+DF96+DF98+DF99+DF100</f>
        <v>0</v>
      </c>
      <c r="DG101" s="56" t="e">
        <f t="shared" si="66"/>
        <v>#DIV/0!</v>
      </c>
      <c r="DH101" s="204"/>
      <c r="DI101" s="188" t="s">
        <v>178</v>
      </c>
      <c r="DJ101" s="54">
        <f>+DJ63+DJ96+DJ98+DJ99+DJ100</f>
        <v>0</v>
      </c>
      <c r="DK101" s="52">
        <f t="shared" ref="DK101:DL101" si="70">+DK63+DK96+DK98+DK99+DK100</f>
        <v>0</v>
      </c>
      <c r="DL101" s="53">
        <f t="shared" si="70"/>
        <v>0</v>
      </c>
      <c r="DM101"/>
      <c r="DN101" s="57"/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/>
      <c r="E102" s="74"/>
      <c r="F102" s="75"/>
      <c r="G102" s="74"/>
      <c r="H102" s="75"/>
      <c r="I102" s="76"/>
      <c r="J102" s="75"/>
      <c r="K102" s="74"/>
      <c r="L102" s="75"/>
      <c r="M102" s="74"/>
      <c r="N102" s="75"/>
      <c r="O102" s="76"/>
      <c r="P102" s="117"/>
      <c r="Q102" s="118"/>
      <c r="R102" s="119"/>
      <c r="S102" s="39"/>
      <c r="T102" s="73"/>
      <c r="U102" s="74"/>
      <c r="V102" s="75"/>
      <c r="W102" s="74"/>
      <c r="X102" s="75"/>
      <c r="Y102" s="76"/>
      <c r="Z102" s="75"/>
      <c r="AA102" s="74"/>
      <c r="AB102" s="75"/>
      <c r="AC102" s="74"/>
      <c r="AD102" s="75"/>
      <c r="AE102" s="76"/>
      <c r="AF102" s="117"/>
      <c r="AG102" s="118"/>
      <c r="AH102" s="119"/>
      <c r="AI102" s="41"/>
      <c r="AJ102" s="73"/>
      <c r="AK102" s="74"/>
      <c r="AL102" s="77"/>
      <c r="AM102" s="74"/>
      <c r="AN102" s="77"/>
      <c r="AO102" s="76"/>
      <c r="AP102" s="75"/>
      <c r="AQ102" s="74"/>
      <c r="AR102" s="77"/>
      <c r="AS102" s="74"/>
      <c r="AT102" s="77"/>
      <c r="AU102" s="76"/>
      <c r="AV102" s="117"/>
      <c r="AW102" s="118"/>
      <c r="AX102" s="119"/>
      <c r="AY102" s="41"/>
      <c r="AZ102" s="73"/>
      <c r="BA102" s="74"/>
      <c r="BB102" s="75"/>
      <c r="BC102" s="74"/>
      <c r="BD102" s="75"/>
      <c r="BE102" s="76"/>
      <c r="BF102" s="75"/>
      <c r="BG102" s="74"/>
      <c r="BH102" s="77"/>
      <c r="BI102" s="74"/>
      <c r="BJ102" s="77"/>
      <c r="BK102" s="76"/>
      <c r="BL102" s="117"/>
      <c r="BM102" s="118"/>
      <c r="BN102" s="119"/>
      <c r="BO102" s="41"/>
      <c r="BP102" s="73"/>
      <c r="BQ102" s="74"/>
      <c r="BR102" s="77"/>
      <c r="BS102" s="74"/>
      <c r="BT102" s="77"/>
      <c r="BU102" s="76"/>
      <c r="BV102" s="75"/>
      <c r="BW102" s="74"/>
      <c r="BX102" s="75"/>
      <c r="BY102" s="74"/>
      <c r="BZ102" s="75"/>
      <c r="CA102" s="76"/>
      <c r="CB102" s="117"/>
      <c r="CC102" s="118"/>
      <c r="CD102" s="119"/>
      <c r="CE102" s="41"/>
      <c r="CF102" s="73"/>
      <c r="CG102" s="74"/>
      <c r="CH102" s="77"/>
      <c r="CI102" s="74"/>
      <c r="CJ102" s="77"/>
      <c r="CK102" s="76"/>
      <c r="CL102" s="75"/>
      <c r="CM102" s="74"/>
      <c r="CN102" s="77"/>
      <c r="CO102" s="74"/>
      <c r="CP102" s="77"/>
      <c r="CQ102" s="76"/>
      <c r="CR102" s="117"/>
      <c r="CS102" s="118"/>
      <c r="CT102" s="119"/>
      <c r="CU102" s="41"/>
      <c r="CV102" s="78">
        <f>+CV16-CV101</f>
        <v>0</v>
      </c>
      <c r="CW102" s="74" t="e">
        <f t="shared" si="42"/>
        <v>#DIV/0!</v>
      </c>
      <c r="CX102" s="78">
        <f>+CX16-CX101</f>
        <v>0</v>
      </c>
      <c r="CY102" s="79" t="e">
        <f t="shared" si="59"/>
        <v>#DIV/0!</v>
      </c>
      <c r="CZ102" s="78">
        <f>+CZ16-CZ101</f>
        <v>0</v>
      </c>
      <c r="DA102" s="80" t="e">
        <f t="shared" si="61"/>
        <v>#DIV/0!</v>
      </c>
      <c r="DB102" s="78">
        <f>+DB16-DB101</f>
        <v>0</v>
      </c>
      <c r="DC102" s="74" t="e">
        <f t="shared" si="34"/>
        <v>#DIV/0!</v>
      </c>
      <c r="DD102" s="78">
        <f>+DD16-DD101</f>
        <v>0</v>
      </c>
      <c r="DE102" s="79" t="e">
        <f t="shared" si="64"/>
        <v>#DIV/0!</v>
      </c>
      <c r="DF102" s="78">
        <f>+DF16-DF101</f>
        <v>0</v>
      </c>
      <c r="DG102" s="80" t="e">
        <f t="shared" si="66"/>
        <v>#DIV/0!</v>
      </c>
      <c r="DH102" s="204"/>
      <c r="DI102" s="188" t="s">
        <v>179</v>
      </c>
      <c r="DJ102" s="78">
        <f>+DJ16-DJ101</f>
        <v>0</v>
      </c>
      <c r="DK102" s="78">
        <f t="shared" ref="DK102" si="71">+DK16-DK101</f>
        <v>0</v>
      </c>
      <c r="DL102" s="78">
        <f>+DL16-DL101</f>
        <v>0</v>
      </c>
      <c r="DM102"/>
      <c r="DN102" s="57"/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/>
      <c r="E105" s="44"/>
      <c r="F105" s="44"/>
      <c r="G105" s="44"/>
      <c r="H105" s="44"/>
      <c r="I105" s="45"/>
      <c r="J105" s="46"/>
      <c r="K105" s="44"/>
      <c r="L105" s="44"/>
      <c r="M105" s="44"/>
      <c r="N105" s="44"/>
      <c r="O105" s="45"/>
      <c r="P105" s="137"/>
      <c r="Q105" s="138"/>
      <c r="R105" s="139"/>
      <c r="S105" s="39"/>
      <c r="T105" s="43"/>
      <c r="U105" s="44"/>
      <c r="V105" s="44"/>
      <c r="W105" s="44"/>
      <c r="X105" s="44"/>
      <c r="Y105" s="45"/>
      <c r="Z105" s="46"/>
      <c r="AA105" s="44"/>
      <c r="AB105" s="44"/>
      <c r="AC105" s="44"/>
      <c r="AD105" s="44"/>
      <c r="AE105" s="45"/>
      <c r="AF105" s="137"/>
      <c r="AG105" s="138"/>
      <c r="AH105" s="139"/>
      <c r="AI105" s="41"/>
      <c r="AJ105" s="43"/>
      <c r="AK105" s="44"/>
      <c r="AL105" s="44"/>
      <c r="AM105" s="44"/>
      <c r="AN105" s="44"/>
      <c r="AO105" s="45"/>
      <c r="AP105" s="46"/>
      <c r="AQ105" s="44"/>
      <c r="AR105" s="44"/>
      <c r="AS105" s="44"/>
      <c r="AT105" s="44"/>
      <c r="AU105" s="45"/>
      <c r="AV105" s="137"/>
      <c r="AW105" s="138"/>
      <c r="AX105" s="139"/>
      <c r="AY105" s="41"/>
      <c r="AZ105" s="43"/>
      <c r="BA105" s="44"/>
      <c r="BB105" s="44"/>
      <c r="BC105" s="44"/>
      <c r="BD105" s="44"/>
      <c r="BE105" s="45"/>
      <c r="BF105" s="46"/>
      <c r="BG105" s="44"/>
      <c r="BH105" s="44"/>
      <c r="BI105" s="44"/>
      <c r="BJ105" s="44"/>
      <c r="BK105" s="45"/>
      <c r="BL105" s="137"/>
      <c r="BM105" s="138"/>
      <c r="BN105" s="139"/>
      <c r="BO105" s="41"/>
      <c r="BP105" s="43"/>
      <c r="BQ105" s="44"/>
      <c r="BR105" s="44"/>
      <c r="BS105" s="44"/>
      <c r="BT105" s="44"/>
      <c r="BU105" s="45"/>
      <c r="BV105" s="46"/>
      <c r="BW105" s="44"/>
      <c r="BX105" s="44"/>
      <c r="BY105" s="44"/>
      <c r="BZ105" s="44"/>
      <c r="CA105" s="45"/>
      <c r="CB105" s="137"/>
      <c r="CC105" s="138"/>
      <c r="CD105" s="139"/>
      <c r="CE105" s="41"/>
      <c r="CF105" s="43"/>
      <c r="CG105" s="44"/>
      <c r="CH105" s="44"/>
      <c r="CI105" s="44"/>
      <c r="CJ105" s="44"/>
      <c r="CK105" s="45"/>
      <c r="CL105" s="46"/>
      <c r="CM105" s="44"/>
      <c r="CN105" s="44"/>
      <c r="CO105" s="44"/>
      <c r="CP105" s="44"/>
      <c r="CQ105" s="45"/>
      <c r="CR105" s="137"/>
      <c r="CS105" s="138"/>
      <c r="CT105" s="139"/>
      <c r="CU105" s="41"/>
      <c r="CV105" s="46">
        <f>+D105+T105+AJ105+AZ105+BP105+CF105</f>
        <v>0</v>
      </c>
      <c r="CW105" s="47"/>
      <c r="CX105" s="47">
        <f>+F105+V105+AL105+BB105+BR105+CH105</f>
        <v>0</v>
      </c>
      <c r="CY105" s="47"/>
      <c r="CZ105" s="44">
        <f>+CV105+CX105</f>
        <v>0</v>
      </c>
      <c r="DA105" s="48"/>
      <c r="DB105" s="46">
        <f t="shared" ref="DB105:DB107" si="72">+J105+Z105+AP105+BF105+BV105+CL105</f>
        <v>0</v>
      </c>
      <c r="DC105" s="47"/>
      <c r="DD105" s="44">
        <f t="shared" ref="DD105:DD107" si="73">+L105+AB105+AR105+BH105+BX105+CN105</f>
        <v>0</v>
      </c>
      <c r="DE105" s="47"/>
      <c r="DF105" s="44">
        <f t="shared" ref="DF105:DF107" si="74">+DB105+DD105</f>
        <v>0</v>
      </c>
      <c r="DG105" s="48"/>
      <c r="DH105" s="176"/>
      <c r="DI105" s="190" t="s">
        <v>49</v>
      </c>
      <c r="DJ105" s="46">
        <f t="shared" ref="DJ105:DJ107" si="75">+CZ105</f>
        <v>0</v>
      </c>
      <c r="DK105" s="44">
        <f t="shared" ref="DK105:DK107" si="76">+DF105</f>
        <v>0</v>
      </c>
      <c r="DL105" s="45">
        <f t="shared" ref="DL105:DL107" si="77">+DJ105+DK105</f>
        <v>0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/>
      <c r="E106" s="44"/>
      <c r="F106" s="44"/>
      <c r="G106" s="44"/>
      <c r="H106" s="44"/>
      <c r="I106" s="45"/>
      <c r="J106" s="46"/>
      <c r="K106" s="44"/>
      <c r="L106" s="44"/>
      <c r="M106" s="44"/>
      <c r="N106" s="44"/>
      <c r="O106" s="45"/>
      <c r="P106" s="137"/>
      <c r="Q106" s="138"/>
      <c r="R106" s="139"/>
      <c r="S106" s="39"/>
      <c r="T106" s="43"/>
      <c r="U106" s="44"/>
      <c r="V106" s="44"/>
      <c r="W106" s="44"/>
      <c r="X106" s="44"/>
      <c r="Y106" s="45"/>
      <c r="Z106" s="46"/>
      <c r="AA106" s="44"/>
      <c r="AB106" s="44"/>
      <c r="AC106" s="44"/>
      <c r="AD106" s="44"/>
      <c r="AE106" s="45"/>
      <c r="AF106" s="137"/>
      <c r="AG106" s="138"/>
      <c r="AH106" s="139"/>
      <c r="AI106" s="41"/>
      <c r="AJ106" s="43"/>
      <c r="AK106" s="44"/>
      <c r="AL106" s="44"/>
      <c r="AM106" s="44"/>
      <c r="AN106" s="44"/>
      <c r="AO106" s="45"/>
      <c r="AP106" s="46"/>
      <c r="AQ106" s="44"/>
      <c r="AR106" s="44"/>
      <c r="AS106" s="44"/>
      <c r="AT106" s="44"/>
      <c r="AU106" s="45"/>
      <c r="AV106" s="137"/>
      <c r="AW106" s="138"/>
      <c r="AX106" s="139"/>
      <c r="AY106" s="41"/>
      <c r="AZ106" s="43"/>
      <c r="BA106" s="44"/>
      <c r="BB106" s="44"/>
      <c r="BC106" s="44"/>
      <c r="BD106" s="44"/>
      <c r="BE106" s="45"/>
      <c r="BF106" s="46"/>
      <c r="BG106" s="44"/>
      <c r="BH106" s="44"/>
      <c r="BI106" s="44"/>
      <c r="BJ106" s="44"/>
      <c r="BK106" s="45"/>
      <c r="BL106" s="137"/>
      <c r="BM106" s="138"/>
      <c r="BN106" s="139"/>
      <c r="BO106" s="41"/>
      <c r="BP106" s="43"/>
      <c r="BQ106" s="44"/>
      <c r="BR106" s="44"/>
      <c r="BS106" s="44"/>
      <c r="BT106" s="44"/>
      <c r="BU106" s="45"/>
      <c r="BV106" s="46"/>
      <c r="BW106" s="44"/>
      <c r="BX106" s="44"/>
      <c r="BY106" s="44"/>
      <c r="BZ106" s="44"/>
      <c r="CA106" s="45"/>
      <c r="CB106" s="137"/>
      <c r="CC106" s="138"/>
      <c r="CD106" s="139"/>
      <c r="CE106" s="41"/>
      <c r="CF106" s="43"/>
      <c r="CG106" s="44"/>
      <c r="CH106" s="44"/>
      <c r="CI106" s="44"/>
      <c r="CJ106" s="44"/>
      <c r="CK106" s="45"/>
      <c r="CL106" s="46"/>
      <c r="CM106" s="44"/>
      <c r="CN106" s="44"/>
      <c r="CO106" s="44"/>
      <c r="CP106" s="44"/>
      <c r="CQ106" s="45"/>
      <c r="CR106" s="137"/>
      <c r="CS106" s="138"/>
      <c r="CT106" s="139"/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78">+CV106+CX106</f>
        <v>0</v>
      </c>
      <c r="DA106" s="48"/>
      <c r="DB106" s="46">
        <f t="shared" si="72"/>
        <v>0</v>
      </c>
      <c r="DC106" s="47"/>
      <c r="DD106" s="44">
        <f t="shared" si="73"/>
        <v>0</v>
      </c>
      <c r="DE106" s="47"/>
      <c r="DF106" s="44">
        <f t="shared" si="74"/>
        <v>0</v>
      </c>
      <c r="DG106" s="48"/>
      <c r="DH106" s="174"/>
      <c r="DI106" s="190" t="s">
        <v>50</v>
      </c>
      <c r="DJ106" s="46">
        <f t="shared" si="75"/>
        <v>0</v>
      </c>
      <c r="DK106" s="44">
        <f t="shared" si="76"/>
        <v>0</v>
      </c>
      <c r="DL106" s="45">
        <f t="shared" si="77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/>
      <c r="E107" s="44"/>
      <c r="F107" s="44"/>
      <c r="G107" s="44"/>
      <c r="H107" s="44"/>
      <c r="I107" s="45"/>
      <c r="J107" s="46"/>
      <c r="K107" s="44"/>
      <c r="L107" s="44"/>
      <c r="M107" s="44"/>
      <c r="N107" s="44"/>
      <c r="O107" s="45"/>
      <c r="P107" s="137"/>
      <c r="Q107" s="138"/>
      <c r="R107" s="139"/>
      <c r="S107" s="39"/>
      <c r="T107" s="43"/>
      <c r="U107" s="44"/>
      <c r="V107" s="44"/>
      <c r="W107" s="44"/>
      <c r="X107" s="44"/>
      <c r="Y107" s="45"/>
      <c r="Z107" s="46"/>
      <c r="AA107" s="44"/>
      <c r="AB107" s="44"/>
      <c r="AC107" s="44"/>
      <c r="AD107" s="44"/>
      <c r="AE107" s="45"/>
      <c r="AF107" s="137"/>
      <c r="AG107" s="138"/>
      <c r="AH107" s="139"/>
      <c r="AI107" s="41"/>
      <c r="AJ107" s="43"/>
      <c r="AK107" s="44"/>
      <c r="AL107" s="44"/>
      <c r="AM107" s="44"/>
      <c r="AN107" s="44"/>
      <c r="AO107" s="45"/>
      <c r="AP107" s="46"/>
      <c r="AQ107" s="44"/>
      <c r="AR107" s="44"/>
      <c r="AS107" s="44"/>
      <c r="AT107" s="44"/>
      <c r="AU107" s="45"/>
      <c r="AV107" s="137"/>
      <c r="AW107" s="138"/>
      <c r="AX107" s="139"/>
      <c r="AY107" s="41"/>
      <c r="AZ107" s="43"/>
      <c r="BA107" s="44"/>
      <c r="BB107" s="44"/>
      <c r="BC107" s="44"/>
      <c r="BD107" s="44"/>
      <c r="BE107" s="45"/>
      <c r="BF107" s="46"/>
      <c r="BG107" s="44"/>
      <c r="BH107" s="44"/>
      <c r="BI107" s="44"/>
      <c r="BJ107" s="44"/>
      <c r="BK107" s="45"/>
      <c r="BL107" s="137"/>
      <c r="BM107" s="138"/>
      <c r="BN107" s="139"/>
      <c r="BO107" s="41"/>
      <c r="BP107" s="43"/>
      <c r="BQ107" s="44"/>
      <c r="BR107" s="44"/>
      <c r="BS107" s="44"/>
      <c r="BT107" s="44"/>
      <c r="BU107" s="45"/>
      <c r="BV107" s="46"/>
      <c r="BW107" s="44"/>
      <c r="BX107" s="44"/>
      <c r="BY107" s="44"/>
      <c r="BZ107" s="44"/>
      <c r="CA107" s="45"/>
      <c r="CB107" s="137"/>
      <c r="CC107" s="138"/>
      <c r="CD107" s="139"/>
      <c r="CE107" s="41"/>
      <c r="CF107" s="43"/>
      <c r="CG107" s="44"/>
      <c r="CH107" s="44"/>
      <c r="CI107" s="44"/>
      <c r="CJ107" s="44"/>
      <c r="CK107" s="45"/>
      <c r="CL107" s="46"/>
      <c r="CM107" s="44"/>
      <c r="CN107" s="44"/>
      <c r="CO107" s="44"/>
      <c r="CP107" s="44"/>
      <c r="CQ107" s="45"/>
      <c r="CR107" s="137"/>
      <c r="CS107" s="138"/>
      <c r="CT107" s="139"/>
      <c r="CU107" s="41"/>
      <c r="CV107" s="46">
        <f>+D107+T107+AJ107+AZ107+BP107+CF107</f>
        <v>0</v>
      </c>
      <c r="CW107" s="44"/>
      <c r="CX107" s="47">
        <f>+F107+V107+AL107+BB107+BR107+CH107</f>
        <v>0</v>
      </c>
      <c r="CY107" s="47"/>
      <c r="CZ107" s="44">
        <f t="shared" si="78"/>
        <v>0</v>
      </c>
      <c r="DA107" s="48"/>
      <c r="DB107" s="46">
        <f t="shared" si="72"/>
        <v>0</v>
      </c>
      <c r="DC107" s="47"/>
      <c r="DD107" s="44">
        <f t="shared" si="73"/>
        <v>0</v>
      </c>
      <c r="DE107" s="47"/>
      <c r="DF107" s="44">
        <f t="shared" si="74"/>
        <v>0</v>
      </c>
      <c r="DG107" s="48"/>
      <c r="DH107" s="174"/>
      <c r="DI107" s="190" t="s">
        <v>48</v>
      </c>
      <c r="DJ107" s="46">
        <f t="shared" si="75"/>
        <v>0</v>
      </c>
      <c r="DK107" s="44">
        <f t="shared" si="76"/>
        <v>0</v>
      </c>
      <c r="DL107" s="45">
        <f t="shared" si="77"/>
        <v>0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/>
      <c r="E110" s="44"/>
      <c r="F110" s="92"/>
      <c r="G110" s="44"/>
      <c r="H110" s="92"/>
      <c r="I110" s="45"/>
      <c r="J110" s="92"/>
      <c r="K110" s="92"/>
      <c r="L110" s="92"/>
      <c r="M110" s="92"/>
      <c r="N110" s="92"/>
      <c r="O110" s="45"/>
      <c r="P110" s="230"/>
      <c r="Q110" s="231"/>
      <c r="R110" s="232"/>
      <c r="S110" s="39"/>
      <c r="T110" s="91"/>
      <c r="U110" s="44"/>
      <c r="V110" s="92"/>
      <c r="W110" s="44"/>
      <c r="X110" s="92"/>
      <c r="Y110" s="45"/>
      <c r="Z110" s="92"/>
      <c r="AA110" s="92"/>
      <c r="AB110" s="92"/>
      <c r="AC110" s="92"/>
      <c r="AD110" s="92"/>
      <c r="AE110" s="45"/>
      <c r="AF110" s="154"/>
      <c r="AG110" s="155"/>
      <c r="AH110" s="156"/>
      <c r="AI110" s="41"/>
      <c r="AJ110" s="91"/>
      <c r="AK110" s="44"/>
      <c r="AL110" s="92"/>
      <c r="AM110" s="44"/>
      <c r="AN110" s="92"/>
      <c r="AO110" s="45"/>
      <c r="AP110" s="92"/>
      <c r="AQ110" s="92"/>
      <c r="AR110" s="92"/>
      <c r="AS110" s="92"/>
      <c r="AT110" s="92"/>
      <c r="AU110" s="45"/>
      <c r="AV110" s="154"/>
      <c r="AW110" s="155"/>
      <c r="AX110" s="156"/>
      <c r="AY110" s="41"/>
      <c r="AZ110" s="91"/>
      <c r="BA110" s="44"/>
      <c r="BB110" s="92"/>
      <c r="BC110" s="44"/>
      <c r="BD110" s="92"/>
      <c r="BE110" s="45"/>
      <c r="BF110" s="92"/>
      <c r="BG110" s="92"/>
      <c r="BH110" s="92"/>
      <c r="BI110" s="92"/>
      <c r="BJ110" s="92"/>
      <c r="BK110" s="45"/>
      <c r="BL110" s="154"/>
      <c r="BM110" s="155"/>
      <c r="BN110" s="156"/>
      <c r="BO110" s="41"/>
      <c r="BP110" s="91"/>
      <c r="BQ110" s="44"/>
      <c r="BR110" s="92"/>
      <c r="BS110" s="44"/>
      <c r="BT110" s="92"/>
      <c r="BU110" s="45"/>
      <c r="BV110" s="92"/>
      <c r="BW110" s="92"/>
      <c r="BX110" s="92"/>
      <c r="BY110" s="92"/>
      <c r="BZ110" s="92"/>
      <c r="CA110" s="45"/>
      <c r="CB110" s="154"/>
      <c r="CC110" s="155"/>
      <c r="CD110" s="156"/>
      <c r="CE110" s="41"/>
      <c r="CF110" s="91"/>
      <c r="CG110" s="44"/>
      <c r="CH110" s="92"/>
      <c r="CI110" s="44"/>
      <c r="CJ110" s="92"/>
      <c r="CK110" s="45"/>
      <c r="CL110" s="92"/>
      <c r="CM110" s="92"/>
      <c r="CN110" s="92"/>
      <c r="CO110" s="92"/>
      <c r="CP110" s="92"/>
      <c r="CQ110" s="45"/>
      <c r="CR110" s="154"/>
      <c r="CS110" s="155"/>
      <c r="CT110" s="156"/>
      <c r="CU110" s="41"/>
      <c r="CV110" s="93">
        <f>+D110+T110+AJ110+AZ110+BP110+CF110</f>
        <v>0</v>
      </c>
      <c r="CW110" s="92"/>
      <c r="CX110" s="92">
        <f>+F110+V110+AL110+BB110+BR110+CH110</f>
        <v>0</v>
      </c>
      <c r="CY110" s="92"/>
      <c r="CZ110" s="92">
        <f t="shared" ref="CZ110:CZ111" si="79">+CV110+CX110</f>
        <v>0</v>
      </c>
      <c r="DA110" s="94"/>
      <c r="DB110" s="93">
        <f t="shared" ref="DB110:DB111" si="80">+J110+Z110+AP110+BF110+BV110+CL110</f>
        <v>0</v>
      </c>
      <c r="DC110" s="92"/>
      <c r="DD110" s="92">
        <f t="shared" ref="DD110:DD111" si="81">+L110+AB110+AR110+BH110+BX110+CN110</f>
        <v>0</v>
      </c>
      <c r="DE110" s="92"/>
      <c r="DF110" s="92">
        <f t="shared" ref="DF110:DF111" si="82">+DB110+DD110</f>
        <v>0</v>
      </c>
      <c r="DG110" s="94"/>
      <c r="DH110" s="179"/>
      <c r="DI110" s="188" t="s">
        <v>10</v>
      </c>
      <c r="DJ110" s="93">
        <f t="shared" ref="DJ110:DJ111" si="83">+CZ110</f>
        <v>0</v>
      </c>
      <c r="DK110" s="92">
        <f t="shared" ref="DK110:DK111" si="84">+DF110</f>
        <v>0</v>
      </c>
      <c r="DL110" s="95">
        <f t="shared" ref="DL110:DL111" si="85">+DJ110+DK110</f>
        <v>0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/>
      <c r="E111" s="44"/>
      <c r="F111" s="92"/>
      <c r="G111" s="44"/>
      <c r="H111" s="92"/>
      <c r="I111" s="45"/>
      <c r="J111" s="92"/>
      <c r="K111" s="92"/>
      <c r="L111" s="92"/>
      <c r="M111" s="92"/>
      <c r="N111" s="92"/>
      <c r="O111" s="45"/>
      <c r="P111" s="230"/>
      <c r="Q111" s="231"/>
      <c r="R111" s="232"/>
      <c r="S111" s="39"/>
      <c r="T111" s="91"/>
      <c r="U111" s="44"/>
      <c r="V111" s="92"/>
      <c r="W111" s="44"/>
      <c r="X111" s="92"/>
      <c r="Y111" s="45"/>
      <c r="Z111" s="92"/>
      <c r="AA111" s="92"/>
      <c r="AB111" s="92"/>
      <c r="AC111" s="92"/>
      <c r="AD111" s="92"/>
      <c r="AE111" s="45"/>
      <c r="AF111" s="154"/>
      <c r="AG111" s="155"/>
      <c r="AH111" s="156"/>
      <c r="AI111" s="41"/>
      <c r="AJ111" s="91"/>
      <c r="AK111" s="44"/>
      <c r="AL111" s="92"/>
      <c r="AM111" s="44"/>
      <c r="AN111" s="92"/>
      <c r="AO111" s="45"/>
      <c r="AP111" s="92"/>
      <c r="AQ111" s="92"/>
      <c r="AR111" s="92"/>
      <c r="AS111" s="92"/>
      <c r="AT111" s="92"/>
      <c r="AU111" s="45"/>
      <c r="AV111" s="154"/>
      <c r="AW111" s="155"/>
      <c r="AX111" s="156"/>
      <c r="AY111" s="41"/>
      <c r="AZ111" s="91"/>
      <c r="BA111" s="44"/>
      <c r="BB111" s="92"/>
      <c r="BC111" s="44"/>
      <c r="BD111" s="92"/>
      <c r="BE111" s="45"/>
      <c r="BF111" s="92"/>
      <c r="BG111" s="92"/>
      <c r="BH111" s="92"/>
      <c r="BI111" s="92"/>
      <c r="BJ111" s="92"/>
      <c r="BK111" s="45"/>
      <c r="BL111" s="154"/>
      <c r="BM111" s="155"/>
      <c r="BN111" s="156"/>
      <c r="BO111" s="41"/>
      <c r="BP111" s="91"/>
      <c r="BQ111" s="44"/>
      <c r="BR111" s="92"/>
      <c r="BS111" s="44"/>
      <c r="BT111" s="92"/>
      <c r="BU111" s="45"/>
      <c r="BV111" s="92"/>
      <c r="BW111" s="92"/>
      <c r="BX111" s="92"/>
      <c r="BY111" s="92"/>
      <c r="BZ111" s="92"/>
      <c r="CA111" s="45"/>
      <c r="CB111" s="154"/>
      <c r="CC111" s="155"/>
      <c r="CD111" s="156"/>
      <c r="CE111" s="41"/>
      <c r="CF111" s="91"/>
      <c r="CG111" s="44"/>
      <c r="CH111" s="92"/>
      <c r="CI111" s="44"/>
      <c r="CJ111" s="92"/>
      <c r="CK111" s="45"/>
      <c r="CL111" s="92"/>
      <c r="CM111" s="92"/>
      <c r="CN111" s="92"/>
      <c r="CO111" s="92"/>
      <c r="CP111" s="92"/>
      <c r="CQ111" s="45"/>
      <c r="CR111" s="154"/>
      <c r="CS111" s="155"/>
      <c r="CT111" s="156"/>
      <c r="CU111" s="41"/>
      <c r="CV111" s="93">
        <f>+D111+T111+AJ111+AZ111+BP111+CF111</f>
        <v>0</v>
      </c>
      <c r="CW111" s="92"/>
      <c r="CX111" s="92">
        <f>+F111+V111+AL111+BB111+BR111+CH111</f>
        <v>0</v>
      </c>
      <c r="CY111" s="92"/>
      <c r="CZ111" s="92">
        <f t="shared" si="79"/>
        <v>0</v>
      </c>
      <c r="DA111" s="94"/>
      <c r="DB111" s="93">
        <f t="shared" si="80"/>
        <v>0</v>
      </c>
      <c r="DC111" s="92"/>
      <c r="DD111" s="92">
        <f t="shared" si="81"/>
        <v>0</v>
      </c>
      <c r="DE111" s="92"/>
      <c r="DF111" s="92">
        <f t="shared" si="82"/>
        <v>0</v>
      </c>
      <c r="DG111" s="94"/>
      <c r="DH111" s="179"/>
      <c r="DI111" s="188" t="s">
        <v>11</v>
      </c>
      <c r="DJ111" s="93">
        <f t="shared" si="83"/>
        <v>0</v>
      </c>
      <c r="DK111" s="92">
        <f t="shared" si="84"/>
        <v>0</v>
      </c>
      <c r="DL111" s="95">
        <f t="shared" si="85"/>
        <v>0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/>
      <c r="E112" s="97"/>
      <c r="F112" s="98"/>
      <c r="G112" s="98"/>
      <c r="H112" s="98"/>
      <c r="I112" s="99"/>
      <c r="J112" s="100"/>
      <c r="K112" s="98"/>
      <c r="L112" s="98"/>
      <c r="M112" s="98"/>
      <c r="N112" s="98"/>
      <c r="O112" s="101"/>
      <c r="P112" s="157"/>
      <c r="Q112" s="158"/>
      <c r="R112" s="159"/>
      <c r="S112" s="39"/>
      <c r="T112" s="96"/>
      <c r="U112" s="97"/>
      <c r="V112" s="98"/>
      <c r="W112" s="98"/>
      <c r="X112" s="98"/>
      <c r="Y112" s="99"/>
      <c r="Z112" s="100"/>
      <c r="AA112" s="98"/>
      <c r="AB112" s="98"/>
      <c r="AC112" s="98"/>
      <c r="AD112" s="98"/>
      <c r="AE112" s="101"/>
      <c r="AF112" s="157"/>
      <c r="AG112" s="158"/>
      <c r="AH112" s="159"/>
      <c r="AI112" s="41"/>
      <c r="AJ112" s="96"/>
      <c r="AK112" s="97"/>
      <c r="AL112" s="98"/>
      <c r="AM112" s="98"/>
      <c r="AN112" s="98"/>
      <c r="AO112" s="99"/>
      <c r="AP112" s="100"/>
      <c r="AQ112" s="98"/>
      <c r="AR112" s="98"/>
      <c r="AS112" s="98"/>
      <c r="AT112" s="98"/>
      <c r="AU112" s="101"/>
      <c r="AV112" s="157"/>
      <c r="AW112" s="158"/>
      <c r="AX112" s="159"/>
      <c r="AY112" s="41"/>
      <c r="AZ112" s="96"/>
      <c r="BA112" s="97"/>
      <c r="BB112" s="98"/>
      <c r="BC112" s="98"/>
      <c r="BD112" s="98"/>
      <c r="BE112" s="99"/>
      <c r="BF112" s="100"/>
      <c r="BG112" s="98"/>
      <c r="BH112" s="98"/>
      <c r="BI112" s="98"/>
      <c r="BJ112" s="98"/>
      <c r="BK112" s="101"/>
      <c r="BL112" s="157"/>
      <c r="BM112" s="158"/>
      <c r="BN112" s="159"/>
      <c r="BO112" s="41"/>
      <c r="BP112" s="96"/>
      <c r="BQ112" s="97"/>
      <c r="BR112" s="98"/>
      <c r="BS112" s="98"/>
      <c r="BT112" s="98"/>
      <c r="BU112" s="99"/>
      <c r="BV112" s="100"/>
      <c r="BW112" s="98"/>
      <c r="BX112" s="98"/>
      <c r="BY112" s="98"/>
      <c r="BZ112" s="98"/>
      <c r="CA112" s="101"/>
      <c r="CB112" s="157"/>
      <c r="CC112" s="158"/>
      <c r="CD112" s="159"/>
      <c r="CE112" s="41"/>
      <c r="CF112" s="96"/>
      <c r="CG112" s="97"/>
      <c r="CH112" s="98"/>
      <c r="CI112" s="98"/>
      <c r="CJ112" s="98"/>
      <c r="CK112" s="99"/>
      <c r="CL112" s="100"/>
      <c r="CM112" s="98"/>
      <c r="CN112" s="98"/>
      <c r="CO112" s="98"/>
      <c r="CP112" s="98"/>
      <c r="CQ112" s="101"/>
      <c r="CR112" s="157"/>
      <c r="CS112" s="158"/>
      <c r="CT112" s="159"/>
      <c r="CU112" s="41"/>
      <c r="CV112" s="100" t="e">
        <f>+CV10/CV111</f>
        <v>#DIV/0!</v>
      </c>
      <c r="CW112" s="98"/>
      <c r="CX112" s="98" t="e">
        <f>+CX10/CX111</f>
        <v>#DIV/0!</v>
      </c>
      <c r="CY112" s="97"/>
      <c r="CZ112" s="98" t="e">
        <f>+CZ10/CZ111</f>
        <v>#DIV/0!</v>
      </c>
      <c r="DA112" s="101"/>
      <c r="DB112" s="100" t="e">
        <f>+DB10/DB111</f>
        <v>#DIV/0!</v>
      </c>
      <c r="DC112" s="97"/>
      <c r="DD112" s="98" t="e">
        <f>+DD10/DD111</f>
        <v>#DIV/0!</v>
      </c>
      <c r="DE112" s="98"/>
      <c r="DF112" s="98" t="e">
        <f>+DF10/DF111</f>
        <v>#DIV/0!</v>
      </c>
      <c r="DG112" s="101"/>
      <c r="DH112" s="180"/>
      <c r="DI112" s="188" t="s">
        <v>12</v>
      </c>
      <c r="DJ112" s="100" t="e">
        <f>+DJ10/DJ111</f>
        <v>#DIV/0!</v>
      </c>
      <c r="DK112" s="98" t="e">
        <f t="shared" ref="DK112:DL112" si="86">+DK10/DK111</f>
        <v>#DIV/0!</v>
      </c>
      <c r="DL112" s="99" t="e">
        <f t="shared" si="86"/>
        <v>#DIV/0!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/>
      <c r="E114" s="44"/>
      <c r="F114" s="92"/>
      <c r="G114" s="44"/>
      <c r="H114" s="92"/>
      <c r="I114" s="45"/>
      <c r="J114" s="92"/>
      <c r="K114" s="44"/>
      <c r="L114" s="92"/>
      <c r="M114" s="44"/>
      <c r="N114" s="92"/>
      <c r="O114" s="45"/>
      <c r="P114" s="137"/>
      <c r="Q114" s="161"/>
      <c r="R114" s="162"/>
      <c r="S114" s="39"/>
      <c r="T114" s="91"/>
      <c r="U114" s="44"/>
      <c r="V114" s="92"/>
      <c r="W114" s="44"/>
      <c r="X114" s="92"/>
      <c r="Y114" s="45"/>
      <c r="Z114" s="92"/>
      <c r="AA114" s="44"/>
      <c r="AB114" s="92"/>
      <c r="AC114" s="44"/>
      <c r="AD114" s="92"/>
      <c r="AE114" s="45"/>
      <c r="AF114" s="137"/>
      <c r="AG114" s="161"/>
      <c r="AH114" s="162"/>
      <c r="AI114" s="41"/>
      <c r="AJ114" s="91"/>
      <c r="AK114" s="44"/>
      <c r="AL114" s="92"/>
      <c r="AM114" s="44"/>
      <c r="AN114" s="92"/>
      <c r="AO114" s="45"/>
      <c r="AP114" s="92"/>
      <c r="AQ114" s="44"/>
      <c r="AR114" s="92"/>
      <c r="AS114" s="44"/>
      <c r="AT114" s="92"/>
      <c r="AU114" s="45"/>
      <c r="AV114" s="137"/>
      <c r="AW114" s="161"/>
      <c r="AX114" s="139"/>
      <c r="AY114" s="41"/>
      <c r="AZ114" s="91"/>
      <c r="BA114" s="44"/>
      <c r="BB114" s="92"/>
      <c r="BC114" s="44"/>
      <c r="BD114" s="92"/>
      <c r="BE114" s="45"/>
      <c r="BF114" s="92"/>
      <c r="BG114" s="44"/>
      <c r="BH114" s="92"/>
      <c r="BI114" s="44"/>
      <c r="BJ114" s="92"/>
      <c r="BK114" s="45"/>
      <c r="BL114" s="137"/>
      <c r="BM114" s="161"/>
      <c r="BN114" s="162"/>
      <c r="BO114" s="41"/>
      <c r="BP114" s="91"/>
      <c r="BQ114" s="44"/>
      <c r="BR114" s="92"/>
      <c r="BS114" s="44"/>
      <c r="BT114" s="92"/>
      <c r="BU114" s="45"/>
      <c r="BV114" s="92"/>
      <c r="BW114" s="44"/>
      <c r="BX114" s="92"/>
      <c r="BY114" s="44"/>
      <c r="BZ114" s="92"/>
      <c r="CA114" s="45"/>
      <c r="CB114" s="137"/>
      <c r="CC114" s="161"/>
      <c r="CD114" s="162"/>
      <c r="CE114" s="41"/>
      <c r="CF114" s="91"/>
      <c r="CG114" s="44"/>
      <c r="CH114" s="92"/>
      <c r="CI114" s="44"/>
      <c r="CJ114" s="92"/>
      <c r="CK114" s="45"/>
      <c r="CL114" s="92"/>
      <c r="CM114" s="44"/>
      <c r="CN114" s="92"/>
      <c r="CO114" s="44"/>
      <c r="CP114" s="92"/>
      <c r="CQ114" s="45"/>
      <c r="CR114" s="137"/>
      <c r="CS114" s="161"/>
      <c r="CT114" s="162"/>
      <c r="CU114" s="41"/>
      <c r="CV114" s="93">
        <f>+CV102</f>
        <v>0</v>
      </c>
      <c r="CW114" s="92"/>
      <c r="CX114" s="92">
        <f>+CX102</f>
        <v>0</v>
      </c>
      <c r="CY114" s="92"/>
      <c r="CZ114" s="92">
        <f>+CZ102</f>
        <v>0</v>
      </c>
      <c r="DA114" s="94"/>
      <c r="DB114" s="93">
        <f>+DB102</f>
        <v>0</v>
      </c>
      <c r="DC114" s="92"/>
      <c r="DD114" s="92">
        <f>+DD102</f>
        <v>0</v>
      </c>
      <c r="DE114" s="92"/>
      <c r="DF114" s="92">
        <f>+DF102</f>
        <v>0</v>
      </c>
      <c r="DG114" s="94"/>
      <c r="DH114" s="179"/>
      <c r="DI114" s="192" t="s">
        <v>95</v>
      </c>
      <c r="DJ114" s="93">
        <f>+DJ102</f>
        <v>0</v>
      </c>
      <c r="DK114" s="92">
        <f>+DK102</f>
        <v>0</v>
      </c>
      <c r="DL114" s="94">
        <f>+DL102</f>
        <v>0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/>
      <c r="E116" s="104"/>
      <c r="F116" s="105"/>
      <c r="G116" s="104"/>
      <c r="H116" s="105"/>
      <c r="I116" s="106"/>
      <c r="J116" s="105"/>
      <c r="K116" s="104"/>
      <c r="L116" s="105"/>
      <c r="M116" s="104"/>
      <c r="N116" s="105"/>
      <c r="O116" s="106"/>
      <c r="P116" s="163"/>
      <c r="Q116" s="164"/>
      <c r="R116" s="165"/>
      <c r="S116" s="39"/>
      <c r="T116" s="103"/>
      <c r="U116" s="104"/>
      <c r="V116" s="105"/>
      <c r="W116" s="104"/>
      <c r="X116" s="105"/>
      <c r="Y116" s="106"/>
      <c r="Z116" s="105"/>
      <c r="AA116" s="104"/>
      <c r="AB116" s="105"/>
      <c r="AC116" s="104"/>
      <c r="AD116" s="105"/>
      <c r="AE116" s="106"/>
      <c r="AF116" s="163"/>
      <c r="AG116" s="164"/>
      <c r="AH116" s="165"/>
      <c r="AI116" s="41"/>
      <c r="AJ116" s="103"/>
      <c r="AK116" s="104"/>
      <c r="AL116" s="105"/>
      <c r="AM116" s="104"/>
      <c r="AN116" s="105"/>
      <c r="AO116" s="106"/>
      <c r="AP116" s="105"/>
      <c r="AQ116" s="104"/>
      <c r="AR116" s="105"/>
      <c r="AS116" s="104"/>
      <c r="AT116" s="105"/>
      <c r="AU116" s="106"/>
      <c r="AV116" s="163"/>
      <c r="AW116" s="164"/>
      <c r="AX116" s="165"/>
      <c r="AY116" s="41"/>
      <c r="AZ116" s="103"/>
      <c r="BA116" s="104"/>
      <c r="BB116" s="105"/>
      <c r="BC116" s="104"/>
      <c r="BD116" s="105"/>
      <c r="BE116" s="106"/>
      <c r="BF116" s="105"/>
      <c r="BG116" s="104"/>
      <c r="BH116" s="105"/>
      <c r="BI116" s="104"/>
      <c r="BJ116" s="105"/>
      <c r="BK116" s="106"/>
      <c r="BL116" s="163"/>
      <c r="BM116" s="164"/>
      <c r="BN116" s="165"/>
      <c r="BO116" s="41"/>
      <c r="BP116" s="103"/>
      <c r="BQ116" s="104"/>
      <c r="BR116" s="105"/>
      <c r="BS116" s="104"/>
      <c r="BT116" s="105"/>
      <c r="BU116" s="106"/>
      <c r="BV116" s="105"/>
      <c r="BW116" s="104"/>
      <c r="BX116" s="105"/>
      <c r="BY116" s="104"/>
      <c r="BZ116" s="105"/>
      <c r="CA116" s="106"/>
      <c r="CB116" s="163"/>
      <c r="CC116" s="164"/>
      <c r="CD116" s="165"/>
      <c r="CE116" s="41"/>
      <c r="CF116" s="103"/>
      <c r="CG116" s="104"/>
      <c r="CH116" s="105"/>
      <c r="CI116" s="104"/>
      <c r="CJ116" s="105"/>
      <c r="CK116" s="106"/>
      <c r="CL116" s="105"/>
      <c r="CM116" s="104"/>
      <c r="CN116" s="105"/>
      <c r="CO116" s="104"/>
      <c r="CP116" s="105"/>
      <c r="CQ116" s="106"/>
      <c r="CR116" s="163"/>
      <c r="CS116" s="164"/>
      <c r="CT116" s="165"/>
      <c r="CU116" s="41"/>
      <c r="CV116" s="107" t="e">
        <f>+CV102/CV16</f>
        <v>#DIV/0!</v>
      </c>
      <c r="CW116" s="105"/>
      <c r="CX116" s="105" t="e">
        <f>+CX102/CX16</f>
        <v>#DIV/0!</v>
      </c>
      <c r="CY116" s="105"/>
      <c r="CZ116" s="197" t="e">
        <f>+CZ102/CZ16</f>
        <v>#DIV/0!</v>
      </c>
      <c r="DA116" s="106"/>
      <c r="DB116" s="108" t="e">
        <f>+DB102/DB16</f>
        <v>#DIV/0!</v>
      </c>
      <c r="DC116" s="104"/>
      <c r="DD116" s="104" t="e">
        <f>+DD102/DD16</f>
        <v>#DIV/0!</v>
      </c>
      <c r="DE116" s="104"/>
      <c r="DF116" s="201" t="e">
        <f>+DF102/DF16</f>
        <v>#DIV/0!</v>
      </c>
      <c r="DG116" s="106"/>
      <c r="DH116" s="181"/>
      <c r="DI116" s="189" t="s">
        <v>97</v>
      </c>
      <c r="DJ116" s="213" t="e">
        <f>+DJ102/DJ16</f>
        <v>#DIV/0!</v>
      </c>
      <c r="DK116" s="201" t="e">
        <f>+DK102/DK16</f>
        <v>#DIV/0!</v>
      </c>
      <c r="DL116" s="214" t="e">
        <f>+DL102/DL16</f>
        <v>#DIV/0!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/>
      <c r="E118" s="104"/>
      <c r="F118" s="105"/>
      <c r="G118" s="104"/>
      <c r="H118" s="105"/>
      <c r="I118" s="106"/>
      <c r="J118" s="105"/>
      <c r="K118" s="104"/>
      <c r="L118" s="105"/>
      <c r="M118" s="104"/>
      <c r="N118" s="105"/>
      <c r="O118" s="106"/>
      <c r="P118" s="163"/>
      <c r="Q118" s="164"/>
      <c r="R118" s="165"/>
      <c r="S118" s="39"/>
      <c r="T118" s="103"/>
      <c r="U118" s="104"/>
      <c r="V118" s="105"/>
      <c r="W118" s="104"/>
      <c r="X118" s="105"/>
      <c r="Y118" s="106"/>
      <c r="Z118" s="105"/>
      <c r="AA118" s="104"/>
      <c r="AB118" s="105"/>
      <c r="AC118" s="104"/>
      <c r="AD118" s="105"/>
      <c r="AE118" s="106"/>
      <c r="AF118" s="163"/>
      <c r="AG118" s="164"/>
      <c r="AH118" s="165"/>
      <c r="AI118" s="41"/>
      <c r="AJ118" s="103"/>
      <c r="AK118" s="104"/>
      <c r="AL118" s="105"/>
      <c r="AM118" s="104"/>
      <c r="AN118" s="105"/>
      <c r="AO118" s="106"/>
      <c r="AP118" s="105"/>
      <c r="AQ118" s="104"/>
      <c r="AR118" s="105"/>
      <c r="AS118" s="104"/>
      <c r="AT118" s="105"/>
      <c r="AU118" s="106"/>
      <c r="AV118" s="163"/>
      <c r="AW118" s="164"/>
      <c r="AX118" s="165"/>
      <c r="AY118" s="41"/>
      <c r="AZ118" s="103"/>
      <c r="BA118" s="104"/>
      <c r="BB118" s="105"/>
      <c r="BC118" s="104"/>
      <c r="BD118" s="105"/>
      <c r="BE118" s="106"/>
      <c r="BF118" s="105"/>
      <c r="BG118" s="104"/>
      <c r="BH118" s="105"/>
      <c r="BI118" s="104"/>
      <c r="BJ118" s="105"/>
      <c r="BK118" s="106"/>
      <c r="BL118" s="163"/>
      <c r="BM118" s="164"/>
      <c r="BN118" s="165"/>
      <c r="BO118" s="41"/>
      <c r="BP118" s="103"/>
      <c r="BQ118" s="104"/>
      <c r="BR118" s="105"/>
      <c r="BS118" s="104"/>
      <c r="BT118" s="105"/>
      <c r="BU118" s="106"/>
      <c r="BV118" s="105"/>
      <c r="BW118" s="104"/>
      <c r="BX118" s="105"/>
      <c r="BY118" s="104"/>
      <c r="BZ118" s="105"/>
      <c r="CA118" s="106"/>
      <c r="CB118" s="163"/>
      <c r="CC118" s="164"/>
      <c r="CD118" s="165"/>
      <c r="CE118" s="41"/>
      <c r="CF118" s="103"/>
      <c r="CG118" s="104"/>
      <c r="CH118" s="105"/>
      <c r="CI118" s="104"/>
      <c r="CJ118" s="105"/>
      <c r="CK118" s="106"/>
      <c r="CL118" s="105"/>
      <c r="CM118" s="104"/>
      <c r="CN118" s="105"/>
      <c r="CO118" s="104"/>
      <c r="CP118" s="105"/>
      <c r="CQ118" s="106"/>
      <c r="CR118" s="163"/>
      <c r="CS118" s="164"/>
      <c r="CT118" s="165"/>
      <c r="CU118" s="41"/>
      <c r="CV118" s="107" t="e">
        <f>+CV63/CV16</f>
        <v>#DIV/0!</v>
      </c>
      <c r="CW118" s="105"/>
      <c r="CX118" s="105" t="e">
        <f>+CX63/CX16</f>
        <v>#DIV/0!</v>
      </c>
      <c r="CY118" s="105"/>
      <c r="CZ118" s="105" t="e">
        <f>+CZ63/CZ16</f>
        <v>#DIV/0!</v>
      </c>
      <c r="DA118" s="106"/>
      <c r="DB118" s="108" t="e">
        <f>+DB63/DB16</f>
        <v>#DIV/0!</v>
      </c>
      <c r="DC118" s="104"/>
      <c r="DD118" s="104" t="e">
        <f>+DD63/DD16</f>
        <v>#DIV/0!</v>
      </c>
      <c r="DE118" s="104"/>
      <c r="DF118" s="104" t="e">
        <f>+DF63/DF16</f>
        <v>#DIV/0!</v>
      </c>
      <c r="DG118" s="106"/>
      <c r="DH118" s="181"/>
      <c r="DI118" s="189" t="s">
        <v>93</v>
      </c>
      <c r="DJ118" s="213" t="e">
        <f>+DJ63/DJ16</f>
        <v>#DIV/0!</v>
      </c>
      <c r="DK118" s="201" t="e">
        <f>+DK63/DK16</f>
        <v>#DIV/0!</v>
      </c>
      <c r="DL118" s="214" t="e">
        <f>+DL63/DL16</f>
        <v>#DIV/0!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/>
      <c r="E120" s="104"/>
      <c r="F120" s="105"/>
      <c r="G120" s="104"/>
      <c r="H120" s="105"/>
      <c r="I120" s="106"/>
      <c r="J120" s="105"/>
      <c r="K120" s="104"/>
      <c r="L120" s="105"/>
      <c r="M120" s="104"/>
      <c r="N120" s="105"/>
      <c r="O120" s="106"/>
      <c r="P120" s="163"/>
      <c r="Q120" s="164"/>
      <c r="R120" s="165"/>
      <c r="S120" s="39"/>
      <c r="T120" s="103"/>
      <c r="U120" s="104"/>
      <c r="V120" s="105"/>
      <c r="W120" s="104"/>
      <c r="X120" s="105"/>
      <c r="Y120" s="106"/>
      <c r="Z120" s="105"/>
      <c r="AA120" s="104"/>
      <c r="AB120" s="105"/>
      <c r="AC120" s="104"/>
      <c r="AD120" s="105"/>
      <c r="AE120" s="106"/>
      <c r="AF120" s="163"/>
      <c r="AG120" s="164"/>
      <c r="AH120" s="165"/>
      <c r="AI120" s="41"/>
      <c r="AJ120" s="103"/>
      <c r="AK120" s="104"/>
      <c r="AL120" s="105"/>
      <c r="AM120" s="104"/>
      <c r="AN120" s="105"/>
      <c r="AO120" s="106"/>
      <c r="AP120" s="105"/>
      <c r="AQ120" s="104"/>
      <c r="AR120" s="105"/>
      <c r="AS120" s="104"/>
      <c r="AT120" s="105"/>
      <c r="AU120" s="106"/>
      <c r="AV120" s="163"/>
      <c r="AW120" s="164"/>
      <c r="AX120" s="165"/>
      <c r="AY120" s="41"/>
      <c r="AZ120" s="103"/>
      <c r="BA120" s="104"/>
      <c r="BB120" s="105"/>
      <c r="BC120" s="104"/>
      <c r="BD120" s="105"/>
      <c r="BE120" s="106"/>
      <c r="BF120" s="105"/>
      <c r="BG120" s="104"/>
      <c r="BH120" s="105"/>
      <c r="BI120" s="104"/>
      <c r="BJ120" s="105"/>
      <c r="BK120" s="106"/>
      <c r="BL120" s="163"/>
      <c r="BM120" s="164"/>
      <c r="BN120" s="165"/>
      <c r="BO120" s="41"/>
      <c r="BP120" s="103"/>
      <c r="BQ120" s="104"/>
      <c r="BR120" s="105"/>
      <c r="BS120" s="104"/>
      <c r="BT120" s="105"/>
      <c r="BU120" s="106"/>
      <c r="BV120" s="105"/>
      <c r="BW120" s="104"/>
      <c r="BX120" s="105"/>
      <c r="BY120" s="104"/>
      <c r="BZ120" s="105"/>
      <c r="CA120" s="106"/>
      <c r="CB120" s="163"/>
      <c r="CC120" s="164"/>
      <c r="CD120" s="165"/>
      <c r="CE120" s="41"/>
      <c r="CF120" s="103"/>
      <c r="CG120" s="104"/>
      <c r="CH120" s="105"/>
      <c r="CI120" s="104"/>
      <c r="CJ120" s="105"/>
      <c r="CK120" s="106"/>
      <c r="CL120" s="105"/>
      <c r="CM120" s="104"/>
      <c r="CN120" s="105"/>
      <c r="CO120" s="104"/>
      <c r="CP120" s="105"/>
      <c r="CQ120" s="106"/>
      <c r="CR120" s="163"/>
      <c r="CS120" s="164"/>
      <c r="CT120" s="165"/>
      <c r="CU120" s="41"/>
      <c r="CV120" s="107" t="e">
        <f>+CV95/CV16</f>
        <v>#DIV/0!</v>
      </c>
      <c r="CW120" s="105"/>
      <c r="CX120" s="105" t="e">
        <f>+CX95/CX16</f>
        <v>#DIV/0!</v>
      </c>
      <c r="CY120" s="105"/>
      <c r="CZ120" s="105" t="e">
        <f>+CZ95/CZ16</f>
        <v>#DIV/0!</v>
      </c>
      <c r="DA120" s="106"/>
      <c r="DB120" s="108" t="e">
        <f>+DB95/DB16</f>
        <v>#DIV/0!</v>
      </c>
      <c r="DC120" s="104"/>
      <c r="DD120" s="104" t="e">
        <f>+DD95/DD16</f>
        <v>#DIV/0!</v>
      </c>
      <c r="DE120" s="104"/>
      <c r="DF120" s="104" t="e">
        <f>+DF95/DF16</f>
        <v>#DIV/0!</v>
      </c>
      <c r="DG120" s="106"/>
      <c r="DH120" s="181"/>
      <c r="DI120" s="189" t="s">
        <v>94</v>
      </c>
      <c r="DJ120" s="213" t="e">
        <f>+DJ95/DJ16</f>
        <v>#DIV/0!</v>
      </c>
      <c r="DK120" s="201" t="e">
        <f>+DK95/DK16</f>
        <v>#DIV/0!</v>
      </c>
      <c r="DL120" s="214" t="e">
        <f>+DL95/DL16</f>
        <v>#DIV/0!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/>
      <c r="E122" s="44"/>
      <c r="F122" s="105"/>
      <c r="G122" s="44"/>
      <c r="H122" s="105"/>
      <c r="I122" s="45"/>
      <c r="J122" s="105"/>
      <c r="K122" s="44"/>
      <c r="L122" s="105"/>
      <c r="M122" s="44"/>
      <c r="N122" s="105"/>
      <c r="O122" s="45"/>
      <c r="P122" s="163"/>
      <c r="Q122" s="164"/>
      <c r="R122" s="165"/>
      <c r="S122" s="39"/>
      <c r="T122" s="103"/>
      <c r="U122" s="44"/>
      <c r="V122" s="105"/>
      <c r="W122" s="44"/>
      <c r="X122" s="105"/>
      <c r="Y122" s="45"/>
      <c r="Z122" s="105"/>
      <c r="AA122" s="44"/>
      <c r="AB122" s="105"/>
      <c r="AC122" s="44"/>
      <c r="AD122" s="105"/>
      <c r="AE122" s="45"/>
      <c r="AF122" s="163"/>
      <c r="AG122" s="164"/>
      <c r="AH122" s="165"/>
      <c r="AI122" s="41"/>
      <c r="AJ122" s="103"/>
      <c r="AK122" s="44"/>
      <c r="AL122" s="105"/>
      <c r="AM122" s="44"/>
      <c r="AN122" s="105"/>
      <c r="AO122" s="45"/>
      <c r="AP122" s="105"/>
      <c r="AQ122" s="44"/>
      <c r="AR122" s="105"/>
      <c r="AS122" s="44"/>
      <c r="AT122" s="105"/>
      <c r="AU122" s="45"/>
      <c r="AV122" s="163"/>
      <c r="AW122" s="164"/>
      <c r="AX122" s="165"/>
      <c r="AY122" s="41"/>
      <c r="AZ122" s="103"/>
      <c r="BA122" s="44"/>
      <c r="BB122" s="105"/>
      <c r="BC122" s="44"/>
      <c r="BD122" s="105"/>
      <c r="BE122" s="45"/>
      <c r="BF122" s="105"/>
      <c r="BG122" s="44"/>
      <c r="BH122" s="105"/>
      <c r="BI122" s="44"/>
      <c r="BJ122" s="105"/>
      <c r="BK122" s="45"/>
      <c r="BL122" s="163"/>
      <c r="BM122" s="164"/>
      <c r="BN122" s="165"/>
      <c r="BO122" s="41"/>
      <c r="BP122" s="103"/>
      <c r="BQ122" s="44"/>
      <c r="BR122" s="105"/>
      <c r="BS122" s="44"/>
      <c r="BT122" s="105"/>
      <c r="BU122" s="45"/>
      <c r="BV122" s="105"/>
      <c r="BW122" s="44"/>
      <c r="BX122" s="105"/>
      <c r="BY122" s="44"/>
      <c r="BZ122" s="105"/>
      <c r="CA122" s="45"/>
      <c r="CB122" s="163"/>
      <c r="CC122" s="164"/>
      <c r="CD122" s="165"/>
      <c r="CE122" s="41"/>
      <c r="CF122" s="103"/>
      <c r="CG122" s="44"/>
      <c r="CH122" s="105"/>
      <c r="CI122" s="44"/>
      <c r="CJ122" s="105"/>
      <c r="CK122" s="45"/>
      <c r="CL122" s="105"/>
      <c r="CM122" s="44"/>
      <c r="CN122" s="105"/>
      <c r="CO122" s="44"/>
      <c r="CP122" s="105"/>
      <c r="CQ122" s="45"/>
      <c r="CR122" s="163"/>
      <c r="CS122" s="164"/>
      <c r="CT122" s="165"/>
      <c r="CU122" s="41"/>
      <c r="CV122" s="107" t="e">
        <f>+CV73/CV16</f>
        <v>#DIV/0!</v>
      </c>
      <c r="CW122" s="105"/>
      <c r="CX122" s="105" t="e">
        <f>+CX73/CX16</f>
        <v>#DIV/0!</v>
      </c>
      <c r="CY122" s="105"/>
      <c r="CZ122" s="105" t="e">
        <f>+CZ73/CZ16</f>
        <v>#DIV/0!</v>
      </c>
      <c r="DA122" s="94"/>
      <c r="DB122" s="108" t="e">
        <f>+DB73/DB16</f>
        <v>#DIV/0!</v>
      </c>
      <c r="DC122" s="104"/>
      <c r="DD122" s="104" t="e">
        <f>+DD73/DD16</f>
        <v>#DIV/0!</v>
      </c>
      <c r="DE122" s="104"/>
      <c r="DF122" s="104" t="e">
        <f>+DF73/DF16</f>
        <v>#DIV/0!</v>
      </c>
      <c r="DG122" s="94"/>
      <c r="DH122" s="179"/>
      <c r="DI122" s="189" t="s">
        <v>99</v>
      </c>
      <c r="DJ122" s="213" t="e">
        <f>+DJ73/DJ16</f>
        <v>#DIV/0!</v>
      </c>
      <c r="DK122" s="201" t="e">
        <f>+DK73/DK16</f>
        <v>#DIV/0!</v>
      </c>
      <c r="DL122" s="214" t="e">
        <f>+DL73/DL16</f>
        <v>#DIV/0!</v>
      </c>
      <c r="DM122"/>
    </row>
    <row r="123" spans="1:117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3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ht="14.4" thickTop="1" thickBot="1" x14ac:dyDescent="0.3">
      <c r="AI124" s="20"/>
      <c r="DI124" s="194" t="s">
        <v>95</v>
      </c>
      <c r="DJ124" s="198"/>
      <c r="DK124" s="198"/>
      <c r="DL124" s="312"/>
    </row>
    <row r="125" spans="1:117" ht="13.8" thickBot="1" x14ac:dyDescent="0.3">
      <c r="AI125" s="20"/>
      <c r="DI125" s="307"/>
      <c r="DJ125" s="308">
        <f>+DJ102</f>
        <v>0</v>
      </c>
      <c r="DK125" s="311">
        <f>+DK102</f>
        <v>0</v>
      </c>
      <c r="DL125" s="314">
        <f>+DL102</f>
        <v>0</v>
      </c>
    </row>
    <row r="126" spans="1:117" ht="15.75" customHeight="1" x14ac:dyDescent="0.3">
      <c r="DI126" s="187" t="s">
        <v>125</v>
      </c>
      <c r="DJ126" s="301">
        <f>+H114</f>
        <v>0</v>
      </c>
      <c r="DK126" s="301">
        <f>+N114</f>
        <v>0</v>
      </c>
      <c r="DL126" s="313">
        <f>+DJ126+DK126</f>
        <v>0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I127" s="187" t="s">
        <v>131</v>
      </c>
      <c r="DJ127" s="301">
        <f>+X114</f>
        <v>0</v>
      </c>
      <c r="DK127" s="301">
        <f>+AD114</f>
        <v>0</v>
      </c>
      <c r="DL127" s="302">
        <f t="shared" ref="DL127:DL131" si="87">+DJ127+DK127</f>
        <v>0</v>
      </c>
    </row>
    <row r="128" spans="1:117" ht="15.75" customHeight="1" x14ac:dyDescent="0.3">
      <c r="DI128" s="187" t="s">
        <v>164</v>
      </c>
      <c r="DJ128" s="301">
        <f>+AN114</f>
        <v>0</v>
      </c>
      <c r="DK128" s="301">
        <f>+AT114</f>
        <v>0</v>
      </c>
      <c r="DL128" s="302">
        <f t="shared" si="87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301">
        <f>+BD114</f>
        <v>0</v>
      </c>
      <c r="DK129" s="301">
        <f>+BJ114</f>
        <v>0</v>
      </c>
      <c r="DL129" s="302">
        <f t="shared" si="87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301">
        <f>+BT114</f>
        <v>0</v>
      </c>
      <c r="DK130" s="301">
        <f>+BZ114</f>
        <v>0</v>
      </c>
      <c r="DL130" s="302">
        <f t="shared" si="87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301">
        <f>+CJ114</f>
        <v>0</v>
      </c>
      <c r="DK131" s="301">
        <f>+CP114</f>
        <v>0</v>
      </c>
      <c r="DL131" s="302">
        <f t="shared" si="87"/>
        <v>0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307"/>
      <c r="DJ133" s="309" t="e">
        <f>+DJ125/DJ16</f>
        <v>#DIV/0!</v>
      </c>
      <c r="DK133" s="309" t="e">
        <f>+DK125/DK16</f>
        <v>#DIV/0!</v>
      </c>
      <c r="DL133" s="310" t="e">
        <f>+DL125/DL16</f>
        <v>#DIV/0!</v>
      </c>
    </row>
    <row r="134" spans="21:116" ht="16.5" customHeight="1" x14ac:dyDescent="0.3">
      <c r="DI134" s="187" t="s">
        <v>125</v>
      </c>
      <c r="DJ134" s="303">
        <f>+H116</f>
        <v>0</v>
      </c>
      <c r="DK134" s="303">
        <f>+N116</f>
        <v>0</v>
      </c>
      <c r="DL134" s="304">
        <f>+R116</f>
        <v>0</v>
      </c>
    </row>
    <row r="135" spans="21:116" ht="16.5" customHeight="1" x14ac:dyDescent="0.3">
      <c r="DI135" s="187" t="s">
        <v>131</v>
      </c>
      <c r="DJ135" s="303">
        <f>+X116</f>
        <v>0</v>
      </c>
      <c r="DK135" s="303">
        <f>+AD116</f>
        <v>0</v>
      </c>
      <c r="DL135" s="304">
        <f>+AH116</f>
        <v>0</v>
      </c>
    </row>
    <row r="136" spans="21:116" ht="16.5" customHeight="1" x14ac:dyDescent="0.3">
      <c r="DI136" s="187" t="s">
        <v>164</v>
      </c>
      <c r="DJ136" s="303">
        <f>+AN116</f>
        <v>0</v>
      </c>
      <c r="DK136" s="303">
        <f>+AT116</f>
        <v>0</v>
      </c>
      <c r="DL136" s="304">
        <f>+AX116</f>
        <v>0</v>
      </c>
    </row>
    <row r="137" spans="21:116" ht="16.5" customHeight="1" x14ac:dyDescent="0.3">
      <c r="DI137" s="187" t="s">
        <v>165</v>
      </c>
      <c r="DJ137" s="303">
        <f>+BD116</f>
        <v>0</v>
      </c>
      <c r="DK137" s="303">
        <f>+BJ116</f>
        <v>0</v>
      </c>
      <c r="DL137" s="304">
        <f>+BN116</f>
        <v>0</v>
      </c>
    </row>
    <row r="138" spans="21:116" ht="16.5" customHeight="1" x14ac:dyDescent="0.3">
      <c r="DI138" s="187" t="s">
        <v>167</v>
      </c>
      <c r="DJ138" s="303">
        <f>+BT116</f>
        <v>0</v>
      </c>
      <c r="DK138" s="303">
        <f>+BZ116</f>
        <v>0</v>
      </c>
      <c r="DL138" s="304">
        <f>+CD116</f>
        <v>0</v>
      </c>
    </row>
    <row r="139" spans="21:116" ht="16.5" customHeight="1" x14ac:dyDescent="0.3">
      <c r="DI139" s="187" t="s">
        <v>166</v>
      </c>
      <c r="DJ139" s="303">
        <f>+CJ116</f>
        <v>0</v>
      </c>
      <c r="DK139" s="303">
        <f>+CP116</f>
        <v>0</v>
      </c>
      <c r="DL139" s="304">
        <f>+CT116</f>
        <v>0</v>
      </c>
    </row>
    <row r="140" spans="21:116" x14ac:dyDescent="0.25">
      <c r="DI140" s="195" t="s">
        <v>168</v>
      </c>
      <c r="DJ140" s="200"/>
      <c r="DK140" s="200"/>
      <c r="DL140" s="215"/>
    </row>
    <row r="141" spans="21:116" x14ac:dyDescent="0.25">
      <c r="DI141" s="307"/>
      <c r="DJ141" s="309" t="e">
        <f>+DJ63/DJ16</f>
        <v>#DIV/0!</v>
      </c>
      <c r="DK141" s="309" t="e">
        <f t="shared" ref="DK141:DL141" si="88">+DK63/DK16</f>
        <v>#DIV/0!</v>
      </c>
      <c r="DL141" s="310" t="e">
        <f t="shared" si="88"/>
        <v>#DIV/0!</v>
      </c>
    </row>
    <row r="142" spans="21:116" ht="15" customHeight="1" x14ac:dyDescent="0.3">
      <c r="DI142" s="187" t="s">
        <v>125</v>
      </c>
      <c r="DJ142" s="228">
        <f>+H118</f>
        <v>0</v>
      </c>
      <c r="DK142" s="228">
        <f>+N118</f>
        <v>0</v>
      </c>
      <c r="DL142" s="229">
        <f>+R118</f>
        <v>0</v>
      </c>
    </row>
    <row r="143" spans="21:116" ht="15" customHeight="1" x14ac:dyDescent="0.3">
      <c r="DI143" s="187" t="s">
        <v>131</v>
      </c>
      <c r="DJ143" s="228">
        <f>+X118</f>
        <v>0</v>
      </c>
      <c r="DK143" s="228">
        <f>+AD118</f>
        <v>0</v>
      </c>
      <c r="DL143" s="229">
        <f>+AH118</f>
        <v>0</v>
      </c>
    </row>
    <row r="144" spans="21:116" ht="15" customHeight="1" x14ac:dyDescent="0.3">
      <c r="DI144" s="187" t="s">
        <v>164</v>
      </c>
      <c r="DJ144" s="228">
        <f>+AN118</f>
        <v>0</v>
      </c>
      <c r="DK144" s="228">
        <f>+AT118</f>
        <v>0</v>
      </c>
      <c r="DL144" s="229">
        <f>+AX118</f>
        <v>0</v>
      </c>
    </row>
    <row r="145" spans="113:116" ht="15" customHeight="1" x14ac:dyDescent="0.3">
      <c r="DI145" s="187" t="s">
        <v>165</v>
      </c>
      <c r="DJ145" s="228">
        <f>+BD118</f>
        <v>0</v>
      </c>
      <c r="DK145" s="228">
        <f>+BJ118</f>
        <v>0</v>
      </c>
      <c r="DL145" s="229">
        <f>+BN118</f>
        <v>0</v>
      </c>
    </row>
    <row r="146" spans="113:116" ht="15" customHeight="1" x14ac:dyDescent="0.3">
      <c r="DI146" s="187" t="s">
        <v>167</v>
      </c>
      <c r="DJ146" s="228">
        <f>+BT118</f>
        <v>0</v>
      </c>
      <c r="DK146" s="228">
        <f>+BZ118</f>
        <v>0</v>
      </c>
      <c r="DL146" s="229">
        <f>+CD118</f>
        <v>0</v>
      </c>
    </row>
    <row r="147" spans="113:116" ht="15" customHeight="1" x14ac:dyDescent="0.3">
      <c r="DI147" s="187" t="s">
        <v>166</v>
      </c>
      <c r="DJ147" s="228">
        <f>+CJ118</f>
        <v>0</v>
      </c>
      <c r="DK147" s="228">
        <f>+CP118</f>
        <v>0</v>
      </c>
      <c r="DL147" s="229">
        <f>+CT118</f>
        <v>0</v>
      </c>
    </row>
    <row r="148" spans="113:116" x14ac:dyDescent="0.25">
      <c r="DI148" s="195" t="s">
        <v>94</v>
      </c>
      <c r="DJ148" s="200"/>
      <c r="DK148" s="200"/>
      <c r="DL148" s="215"/>
    </row>
    <row r="149" spans="113:116" ht="15" customHeight="1" x14ac:dyDescent="0.25">
      <c r="DI149" s="307"/>
      <c r="DJ149" s="309" t="e">
        <f>+DJ95/DJ16</f>
        <v>#DIV/0!</v>
      </c>
      <c r="DK149" s="309" t="e">
        <f t="shared" ref="DK149:DL149" si="89">+DK95/DK16</f>
        <v>#DIV/0!</v>
      </c>
      <c r="DL149" s="310" t="e">
        <f t="shared" si="89"/>
        <v>#DIV/0!</v>
      </c>
    </row>
    <row r="150" spans="113:116" ht="15.75" customHeight="1" x14ac:dyDescent="0.3">
      <c r="DI150" s="187" t="s">
        <v>125</v>
      </c>
      <c r="DJ150" s="209">
        <f>+H120</f>
        <v>0</v>
      </c>
      <c r="DK150" s="209">
        <f>+N120</f>
        <v>0</v>
      </c>
      <c r="DL150" s="210">
        <f>+R120</f>
        <v>0</v>
      </c>
    </row>
    <row r="151" spans="113:116" ht="15.75" customHeight="1" x14ac:dyDescent="0.3">
      <c r="DI151" s="187" t="s">
        <v>131</v>
      </c>
      <c r="DJ151" s="209">
        <f>+X120</f>
        <v>0</v>
      </c>
      <c r="DK151" s="209">
        <f>+AD120</f>
        <v>0</v>
      </c>
      <c r="DL151" s="210">
        <f>+AH120</f>
        <v>0</v>
      </c>
    </row>
    <row r="152" spans="113:116" ht="15.75" customHeight="1" x14ac:dyDescent="0.3">
      <c r="DI152" s="187" t="s">
        <v>164</v>
      </c>
      <c r="DJ152" s="209">
        <f>+AN120</f>
        <v>0</v>
      </c>
      <c r="DK152" s="209">
        <f>+AT120</f>
        <v>0</v>
      </c>
      <c r="DL152" s="210">
        <f>+AX120</f>
        <v>0</v>
      </c>
    </row>
    <row r="153" spans="113:116" ht="15.75" customHeight="1" x14ac:dyDescent="0.3">
      <c r="DI153" s="187" t="s">
        <v>165</v>
      </c>
      <c r="DJ153" s="209">
        <f>+BD120</f>
        <v>0</v>
      </c>
      <c r="DK153" s="209">
        <f>+BJ120</f>
        <v>0</v>
      </c>
      <c r="DL153" s="210">
        <f>+BN120</f>
        <v>0</v>
      </c>
    </row>
    <row r="154" spans="113:116" ht="15.75" customHeight="1" x14ac:dyDescent="0.3">
      <c r="DI154" s="187" t="s">
        <v>167</v>
      </c>
      <c r="DJ154" s="209">
        <f>+BT120</f>
        <v>0</v>
      </c>
      <c r="DK154" s="209">
        <f>+BZ120</f>
        <v>0</v>
      </c>
      <c r="DL154" s="210">
        <f>+CD120</f>
        <v>0</v>
      </c>
    </row>
    <row r="155" spans="113:116" ht="15.75" customHeight="1" x14ac:dyDescent="0.3">
      <c r="DI155" s="187" t="s">
        <v>166</v>
      </c>
      <c r="DJ155" s="209">
        <f>+CJ120</f>
        <v>0</v>
      </c>
      <c r="DK155" s="209">
        <f>+CP120</f>
        <v>0</v>
      </c>
      <c r="DL155" s="210">
        <f>+CT120</f>
        <v>0</v>
      </c>
    </row>
    <row r="156" spans="113:116" x14ac:dyDescent="0.25">
      <c r="DI156" s="195" t="s">
        <v>169</v>
      </c>
      <c r="DJ156" s="200"/>
      <c r="DK156" s="200"/>
      <c r="DL156" s="215"/>
    </row>
    <row r="157" spans="113:116" x14ac:dyDescent="0.25">
      <c r="DI157" s="307"/>
      <c r="DJ157" s="309" t="e">
        <f>+DJ73/DJ16</f>
        <v>#DIV/0!</v>
      </c>
      <c r="DK157" s="309" t="e">
        <f>+DK73/DK16</f>
        <v>#DIV/0!</v>
      </c>
      <c r="DL157" s="310" t="e">
        <f>+DL73/DL16</f>
        <v>#DIV/0!</v>
      </c>
    </row>
    <row r="158" spans="113:116" ht="15.75" customHeight="1" x14ac:dyDescent="0.3">
      <c r="DI158" s="187" t="s">
        <v>125</v>
      </c>
      <c r="DJ158" s="209">
        <f>+H122</f>
        <v>0</v>
      </c>
      <c r="DK158" s="209">
        <f>+N122</f>
        <v>0</v>
      </c>
      <c r="DL158" s="210">
        <f>+R122</f>
        <v>0</v>
      </c>
    </row>
    <row r="159" spans="113:116" ht="15.75" customHeight="1" x14ac:dyDescent="0.3">
      <c r="DI159" s="187" t="s">
        <v>131</v>
      </c>
      <c r="DJ159" s="209">
        <f>+X122</f>
        <v>0</v>
      </c>
      <c r="DK159" s="209">
        <f>+AD122</f>
        <v>0</v>
      </c>
      <c r="DL159" s="210">
        <f>+AH122</f>
        <v>0</v>
      </c>
    </row>
    <row r="160" spans="113:116" ht="15.75" customHeight="1" x14ac:dyDescent="0.3">
      <c r="DI160" s="187" t="s">
        <v>164</v>
      </c>
      <c r="DJ160" s="209">
        <f>+AN122</f>
        <v>0</v>
      </c>
      <c r="DK160" s="209">
        <f>+AT122</f>
        <v>0</v>
      </c>
      <c r="DL160" s="210">
        <f>+AX122</f>
        <v>0</v>
      </c>
    </row>
    <row r="161" spans="113:116" ht="15.75" customHeight="1" x14ac:dyDescent="0.3">
      <c r="DI161" s="187" t="s">
        <v>165</v>
      </c>
      <c r="DJ161" s="209">
        <f>+BD122</f>
        <v>0</v>
      </c>
      <c r="DK161" s="209">
        <f>+BJ122</f>
        <v>0</v>
      </c>
      <c r="DL161" s="210">
        <f>+BN122</f>
        <v>0</v>
      </c>
    </row>
    <row r="162" spans="113:116" ht="15.75" customHeight="1" x14ac:dyDescent="0.3">
      <c r="DI162" s="187" t="s">
        <v>167</v>
      </c>
      <c r="DJ162" s="209">
        <f>+BT122</f>
        <v>0</v>
      </c>
      <c r="DK162" s="209">
        <f>+BZ122</f>
        <v>0</v>
      </c>
      <c r="DL162" s="210">
        <f>+CD122</f>
        <v>0</v>
      </c>
    </row>
    <row r="163" spans="113:116" ht="15.75" customHeight="1" thickBot="1" x14ac:dyDescent="0.35">
      <c r="DI163" s="216" t="s">
        <v>166</v>
      </c>
      <c r="DJ163" s="217">
        <f>+CJ122</f>
        <v>0</v>
      </c>
      <c r="DK163" s="217">
        <f>+CP122</f>
        <v>0</v>
      </c>
      <c r="DL163" s="218">
        <f>+CT122</f>
        <v>0</v>
      </c>
    </row>
  </sheetData>
  <mergeCells count="28"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  <mergeCell ref="CF2:CT2"/>
    <mergeCell ref="D2:R2"/>
    <mergeCell ref="T2:AH2"/>
    <mergeCell ref="AJ2:AX2"/>
    <mergeCell ref="AZ2:BN2"/>
    <mergeCell ref="BP2:CD2"/>
    <mergeCell ref="BV3:CA3"/>
    <mergeCell ref="CF3:CK3"/>
    <mergeCell ref="CL3:CQ3"/>
    <mergeCell ref="CR3:CT3"/>
    <mergeCell ref="CV3:DA3"/>
    <mergeCell ref="CB3:C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Plans YTD</vt:lpstr>
      <vt:lpstr>JUL-SEP 2021</vt:lpstr>
      <vt:lpstr>OCT-DEC 2021</vt:lpstr>
      <vt:lpstr>JAN-MAR 2022</vt:lpstr>
      <vt:lpstr>APR-JUN 2022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2022-01-31T12:26:00Z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