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Eligibility Team\Eligibility Section\Income Charts\2022\"/>
    </mc:Choice>
  </mc:AlternateContent>
  <bookViews>
    <workbookView xWindow="0" yWindow="0" windowWidth="16170" windowHeight="6720" tabRatio="599"/>
  </bookViews>
  <sheets>
    <sheet name="Rounded up to $1-Print this one" sheetId="4" r:id="rId1"/>
    <sheet name="5% and 109%" sheetId="5" state="hidden" r:id="rId2"/>
  </sheets>
  <definedNames>
    <definedName name="_xlnm.Print_Area" localSheetId="0">'Rounded up to $1-Print this one'!$A$1:$Q$40</definedName>
  </definedNames>
  <calcPr calcId="162913"/>
</workbook>
</file>

<file path=xl/calcChain.xml><?xml version="1.0" encoding="utf-8"?>
<calcChain xmlns="http://schemas.openxmlformats.org/spreadsheetml/2006/main">
  <c r="B27" i="4" l="1"/>
  <c r="B28" i="4"/>
  <c r="B29" i="4"/>
  <c r="B30" i="4"/>
  <c r="B31" i="4"/>
  <c r="B33" i="4"/>
  <c r="B34" i="4"/>
  <c r="B26" i="4"/>
  <c r="F27" i="4"/>
  <c r="F28" i="4"/>
  <c r="F29" i="4"/>
  <c r="F30" i="4"/>
  <c r="F31" i="4"/>
  <c r="F34" i="4"/>
  <c r="D27" i="4"/>
  <c r="D28" i="4"/>
  <c r="D29" i="4"/>
  <c r="D30" i="4"/>
  <c r="D31" i="4"/>
  <c r="D33" i="4"/>
  <c r="D34" i="4"/>
  <c r="F26" i="4"/>
  <c r="F4" i="5"/>
  <c r="G4" i="5" s="1"/>
  <c r="F6" i="5"/>
  <c r="G6" i="5" s="1"/>
  <c r="F7" i="5"/>
  <c r="G8" i="5"/>
  <c r="F9" i="5"/>
  <c r="D4" i="5"/>
  <c r="D5" i="5"/>
  <c r="E5" i="5" s="1"/>
  <c r="D6" i="5"/>
  <c r="D7" i="5"/>
  <c r="D8" i="5"/>
  <c r="E8" i="5" s="1"/>
  <c r="D9" i="5"/>
  <c r="D10" i="5"/>
  <c r="D11" i="5"/>
  <c r="D3" i="5"/>
  <c r="G11" i="5"/>
  <c r="C11" i="5"/>
  <c r="C10" i="5"/>
  <c r="C9" i="5"/>
  <c r="G7" i="5"/>
  <c r="C7" i="5"/>
  <c r="C6" i="5"/>
  <c r="G5" i="5"/>
  <c r="C4" i="5"/>
  <c r="C3" i="5"/>
  <c r="P10" i="4"/>
  <c r="P11" i="4"/>
  <c r="P12" i="4"/>
  <c r="P14" i="4"/>
  <c r="P15" i="4"/>
  <c r="Q15" i="4" s="1"/>
  <c r="L15" i="4"/>
  <c r="H9" i="4"/>
  <c r="I9" i="4" s="1"/>
  <c r="I11" i="4"/>
  <c r="H12" i="4"/>
  <c r="I12" i="4" s="1"/>
  <c r="I13" i="4"/>
  <c r="I14" i="4"/>
  <c r="H15" i="4"/>
  <c r="I15" i="4" s="1"/>
  <c r="I7" i="4"/>
  <c r="I10" i="4"/>
  <c r="D8" i="4"/>
  <c r="D9" i="4"/>
  <c r="D10" i="4"/>
  <c r="D11" i="4"/>
  <c r="D12" i="4"/>
  <c r="D14" i="4"/>
  <c r="D15" i="4"/>
</calcChain>
</file>

<file path=xl/sharedStrings.xml><?xml version="1.0" encoding="utf-8"?>
<sst xmlns="http://schemas.openxmlformats.org/spreadsheetml/2006/main" count="97" uniqueCount="36">
  <si>
    <t>Family</t>
  </si>
  <si>
    <t>100%</t>
  </si>
  <si>
    <t>133%</t>
  </si>
  <si>
    <t>175%</t>
  </si>
  <si>
    <t>Size</t>
  </si>
  <si>
    <t>Year</t>
  </si>
  <si>
    <t>Month</t>
  </si>
  <si>
    <t>1</t>
  </si>
  <si>
    <t>2</t>
  </si>
  <si>
    <t>3</t>
  </si>
  <si>
    <t>4</t>
  </si>
  <si>
    <t>5</t>
  </si>
  <si>
    <t>6</t>
  </si>
  <si>
    <t>7</t>
  </si>
  <si>
    <t>8</t>
  </si>
  <si>
    <t>Additional</t>
  </si>
  <si>
    <t>Source: Calculated from Federal Register.</t>
  </si>
  <si>
    <t>Group I</t>
  </si>
  <si>
    <t>Group II</t>
  </si>
  <si>
    <t>Group III</t>
  </si>
  <si>
    <t>Semi-</t>
  </si>
  <si>
    <t>Annual</t>
  </si>
  <si>
    <t>Monthly</t>
  </si>
  <si>
    <t>Each addl</t>
  </si>
  <si>
    <t>person</t>
  </si>
  <si>
    <t>File:</t>
  </si>
  <si>
    <t>Date</t>
  </si>
  <si>
    <t>Originator:</t>
  </si>
  <si>
    <t>HHS POVERTY INCOME LIMITS TO SPECIFIED PERCENTAGES  AND MEDICALLY NEEDY INCOME LIMITS</t>
  </si>
  <si>
    <t>MEDICALLY NEEDY INCOME LIMITS</t>
  </si>
  <si>
    <t>(1) This report is updated whenever the poverty level changes, which is usually in mid January or February of each year.</t>
  </si>
  <si>
    <t>(2) This report is also updated each July to reflect changes in the Medically Needy Income Limits</t>
  </si>
  <si>
    <t>Cindy Olson</t>
  </si>
  <si>
    <t>povlimit-22.xls</t>
  </si>
  <si>
    <t>POVERTY LIMITS EFFECTIVE JANUARY 18, 2022(1)</t>
  </si>
  <si>
    <t>EFFECTIVE JULY 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</si>
</sst>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m/d/yy;@"/>
  </numFmts>
  <fonts count="23" x14ac:knownFonts="1">
    <font>
      <sz val="10"/>
      <name val="Arial"/>
    </font>
    <font>
      <sz val="10"/>
      <name val="Arial"/>
    </font>
    <font>
      <b/>
      <sz val="12"/>
      <color indexed="8"/>
      <name val="Arial"/>
    </font>
    <font>
      <sz val="10"/>
      <color indexed="8"/>
      <name val="Arial"/>
    </font>
    <font>
      <sz val="12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sz val="12"/>
      <color indexed="8"/>
      <name val="Times New Roman"/>
    </font>
    <font>
      <sz val="6"/>
      <color indexed="8"/>
      <name val="Arial"/>
    </font>
    <font>
      <sz val="8"/>
      <color indexed="8"/>
      <name val="Arial"/>
      <family val="2"/>
    </font>
    <font>
      <b/>
      <sz val="12"/>
      <name val="Arial"/>
      <family val="2"/>
    </font>
    <font>
      <sz val="8"/>
      <name val="Arial"/>
    </font>
    <font>
      <b/>
      <sz val="7.5"/>
      <color indexed="8"/>
      <name val="Arial"/>
      <family val="2"/>
    </font>
    <font>
      <sz val="7"/>
      <color indexed="8"/>
      <name val="Arial"/>
    </font>
    <font>
      <sz val="10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8"/>
      <color indexed="8"/>
      <name val="Arial"/>
      <family val="2"/>
    </font>
    <font>
      <sz val="8"/>
      <name val="Times New Roman"/>
      <family val="1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NumberFormat="1" applyFont="1"/>
    <xf numFmtId="0" fontId="0" fillId="0" borderId="0" xfId="0" applyNumberFormat="1"/>
    <xf numFmtId="0" fontId="3" fillId="0" borderId="0" xfId="0" applyNumberFormat="1" applyFont="1" applyAlignment="1">
      <alignment horizontal="right"/>
    </xf>
    <xf numFmtId="0" fontId="4" fillId="0" borderId="0" xfId="0" applyNumberFormat="1" applyFont="1"/>
    <xf numFmtId="0" fontId="5" fillId="0" borderId="1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9" fontId="5" fillId="0" borderId="2" xfId="0" applyNumberFormat="1" applyFont="1" applyBorder="1" applyAlignment="1">
      <alignment horizontal="center"/>
    </xf>
    <xf numFmtId="9" fontId="5" fillId="0" borderId="3" xfId="0" applyNumberFormat="1" applyFont="1" applyBorder="1" applyAlignment="1">
      <alignment horizontal="center"/>
    </xf>
    <xf numFmtId="0" fontId="6" fillId="0" borderId="0" xfId="0" applyNumberFormat="1" applyFont="1"/>
    <xf numFmtId="37" fontId="6" fillId="0" borderId="0" xfId="0" applyNumberFormat="1" applyFont="1"/>
    <xf numFmtId="0" fontId="3" fillId="0" borderId="0" xfId="0" applyNumberFormat="1" applyFont="1"/>
    <xf numFmtId="5" fontId="3" fillId="0" borderId="0" xfId="0" applyNumberFormat="1" applyFont="1"/>
    <xf numFmtId="5" fontId="0" fillId="0" borderId="0" xfId="0" applyNumberFormat="1"/>
    <xf numFmtId="5" fontId="7" fillId="0" borderId="0" xfId="0" applyNumberFormat="1" applyFont="1"/>
    <xf numFmtId="0" fontId="7" fillId="0" borderId="0" xfId="0" applyNumberFormat="1" applyFont="1"/>
    <xf numFmtId="39" fontId="6" fillId="0" borderId="0" xfId="0" applyNumberFormat="1" applyFont="1"/>
    <xf numFmtId="15" fontId="8" fillId="0" borderId="0" xfId="0" applyNumberFormat="1" applyFont="1"/>
    <xf numFmtId="15" fontId="6" fillId="0" borderId="0" xfId="0" applyNumberFormat="1" applyFont="1"/>
    <xf numFmtId="15" fontId="9" fillId="0" borderId="0" xfId="0" applyNumberFormat="1" applyFont="1"/>
    <xf numFmtId="0" fontId="8" fillId="0" borderId="0" xfId="0" applyNumberFormat="1" applyFont="1"/>
    <xf numFmtId="49" fontId="3" fillId="0" borderId="0" xfId="0" applyNumberFormat="1" applyFont="1" applyAlignment="1">
      <alignment horizontal="center"/>
    </xf>
    <xf numFmtId="43" fontId="2" fillId="0" borderId="0" xfId="1" applyFont="1"/>
    <xf numFmtId="0" fontId="2" fillId="2" borderId="0" xfId="0" applyNumberFormat="1" applyFont="1" applyFill="1" applyAlignment="1"/>
    <xf numFmtId="0" fontId="2" fillId="2" borderId="0" xfId="0" applyNumberFormat="1" applyFont="1" applyFill="1" applyAlignment="1">
      <alignment horizontal="center"/>
    </xf>
    <xf numFmtId="0" fontId="0" fillId="2" borderId="0" xfId="0" applyNumberFormat="1" applyFill="1" applyAlignment="1">
      <alignment horizontal="center"/>
    </xf>
    <xf numFmtId="0" fontId="2" fillId="3" borderId="0" xfId="0" applyNumberFormat="1" applyFont="1" applyFill="1"/>
    <xf numFmtId="5" fontId="10" fillId="4" borderId="0" xfId="0" applyNumberFormat="1" applyFont="1" applyFill="1"/>
    <xf numFmtId="0" fontId="10" fillId="4" borderId="0" xfId="0" applyNumberFormat="1" applyFont="1" applyFill="1"/>
    <xf numFmtId="165" fontId="13" fillId="0" borderId="0" xfId="0" applyNumberFormat="1" applyFont="1"/>
    <xf numFmtId="5" fontId="6" fillId="0" borderId="0" xfId="0" applyNumberFormat="1" applyFont="1"/>
    <xf numFmtId="0" fontId="11" fillId="0" borderId="0" xfId="0" applyNumberFormat="1" applyFont="1"/>
    <xf numFmtId="0" fontId="5" fillId="0" borderId="0" xfId="0" applyNumberFormat="1" applyFont="1" applyBorder="1" applyAlignment="1">
      <alignment horizontal="center"/>
    </xf>
    <xf numFmtId="5" fontId="17" fillId="0" borderId="0" xfId="0" applyNumberFormat="1" applyFont="1"/>
    <xf numFmtId="0" fontId="18" fillId="0" borderId="0" xfId="0" applyNumberFormat="1" applyFont="1"/>
    <xf numFmtId="0" fontId="20" fillId="0" borderId="4" xfId="0" applyNumberFormat="1" applyFont="1" applyBorder="1" applyAlignment="1">
      <alignment horizontal="center" wrapText="1"/>
    </xf>
    <xf numFmtId="0" fontId="20" fillId="0" borderId="2" xfId="0" applyNumberFormat="1" applyFont="1" applyBorder="1" applyAlignment="1">
      <alignment horizontal="center"/>
    </xf>
    <xf numFmtId="0" fontId="20" fillId="0" borderId="5" xfId="0" applyNumberFormat="1" applyFont="1" applyBorder="1" applyAlignment="1">
      <alignment horizontal="center"/>
    </xf>
    <xf numFmtId="0" fontId="20" fillId="0" borderId="0" xfId="0" applyNumberFormat="1" applyFont="1" applyBorder="1" applyAlignment="1">
      <alignment horizontal="center"/>
    </xf>
    <xf numFmtId="0" fontId="9" fillId="0" borderId="7" xfId="0" applyNumberFormat="1" applyFont="1" applyBorder="1" applyAlignment="1">
      <alignment horizontal="center"/>
    </xf>
    <xf numFmtId="0" fontId="21" fillId="0" borderId="7" xfId="0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3" fontId="11" fillId="0" borderId="7" xfId="0" applyNumberFormat="1" applyFont="1" applyBorder="1" applyAlignment="1"/>
    <xf numFmtId="164" fontId="6" fillId="0" borderId="7" xfId="1" applyNumberFormat="1" applyFont="1" applyBorder="1" applyAlignment="1"/>
    <xf numFmtId="164" fontId="6" fillId="0" borderId="7" xfId="2" applyNumberFormat="1" applyFont="1" applyBorder="1" applyAlignment="1"/>
    <xf numFmtId="0" fontId="12" fillId="5" borderId="7" xfId="0" applyNumberFormat="1" applyFont="1" applyFill="1" applyBorder="1" applyAlignment="1">
      <alignment horizontal="center"/>
    </xf>
    <xf numFmtId="3" fontId="6" fillId="0" borderId="7" xfId="1" applyNumberFormat="1" applyFont="1" applyBorder="1"/>
    <xf numFmtId="0" fontId="10" fillId="3" borderId="0" xfId="0" applyNumberFormat="1" applyFont="1" applyFill="1"/>
    <xf numFmtId="5" fontId="16" fillId="6" borderId="0" xfId="0" applyNumberFormat="1" applyFont="1" applyFill="1"/>
    <xf numFmtId="5" fontId="0" fillId="6" borderId="0" xfId="0" applyNumberFormat="1" applyFill="1"/>
    <xf numFmtId="5" fontId="17" fillId="6" borderId="0" xfId="0" applyNumberFormat="1" applyFont="1" applyFill="1"/>
    <xf numFmtId="164" fontId="6" fillId="7" borderId="7" xfId="1" applyNumberFormat="1" applyFont="1" applyFill="1" applyBorder="1" applyAlignment="1"/>
    <xf numFmtId="0" fontId="5" fillId="7" borderId="2" xfId="0" applyNumberFormat="1" applyFont="1" applyFill="1" applyBorder="1" applyAlignment="1">
      <alignment horizontal="center"/>
    </xf>
    <xf numFmtId="0" fontId="5" fillId="7" borderId="3" xfId="0" applyNumberFormat="1" applyFont="1" applyFill="1" applyBorder="1" applyAlignment="1">
      <alignment horizontal="center"/>
    </xf>
    <xf numFmtId="9" fontId="5" fillId="7" borderId="2" xfId="0" applyNumberFormat="1" applyFont="1" applyFill="1" applyBorder="1" applyAlignment="1">
      <alignment horizontal="center"/>
    </xf>
    <xf numFmtId="9" fontId="5" fillId="7" borderId="10" xfId="0" applyNumberFormat="1" applyFont="1" applyFill="1" applyBorder="1" applyAlignment="1">
      <alignment horizontal="center"/>
    </xf>
    <xf numFmtId="0" fontId="5" fillId="7" borderId="0" xfId="0" applyNumberFormat="1" applyFont="1" applyFill="1" applyBorder="1" applyAlignment="1">
      <alignment horizontal="center"/>
    </xf>
    <xf numFmtId="0" fontId="5" fillId="7" borderId="6" xfId="0" applyNumberFormat="1" applyFont="1" applyFill="1" applyBorder="1" applyAlignment="1">
      <alignment horizontal="center"/>
    </xf>
    <xf numFmtId="0" fontId="5" fillId="7" borderId="9" xfId="0" applyNumberFormat="1" applyFont="1" applyFill="1" applyBorder="1" applyAlignment="1">
      <alignment horizontal="center"/>
    </xf>
    <xf numFmtId="164" fontId="6" fillId="7" borderId="7" xfId="2" applyNumberFormat="1" applyFont="1" applyFill="1" applyBorder="1" applyAlignment="1"/>
    <xf numFmtId="9" fontId="5" fillId="7" borderId="3" xfId="0" applyNumberFormat="1" applyFont="1" applyFill="1" applyBorder="1" applyAlignment="1">
      <alignment horizontal="center"/>
    </xf>
    <xf numFmtId="0" fontId="5" fillId="7" borderId="5" xfId="0" applyNumberFormat="1" applyFont="1" applyFill="1" applyBorder="1" applyAlignment="1">
      <alignment horizontal="center"/>
    </xf>
    <xf numFmtId="3" fontId="11" fillId="7" borderId="7" xfId="0" applyNumberFormat="1" applyFont="1" applyFill="1" applyBorder="1" applyAlignment="1"/>
    <xf numFmtId="164" fontId="11" fillId="7" borderId="7" xfId="0" applyNumberFormat="1" applyFont="1" applyFill="1" applyBorder="1" applyAlignment="1"/>
    <xf numFmtId="164" fontId="22" fillId="7" borderId="7" xfId="2" applyNumberFormat="1" applyFont="1" applyFill="1" applyBorder="1" applyAlignment="1"/>
    <xf numFmtId="3" fontId="6" fillId="7" borderId="7" xfId="1" applyNumberFormat="1" applyFont="1" applyFill="1" applyBorder="1"/>
    <xf numFmtId="164" fontId="6" fillId="0" borderId="7" xfId="2" applyNumberFormat="1" applyFont="1" applyFill="1" applyBorder="1" applyAlignment="1"/>
    <xf numFmtId="8" fontId="22" fillId="0" borderId="7" xfId="0" applyNumberFormat="1" applyFont="1" applyBorder="1" applyAlignment="1">
      <alignment horizontal="center" vertical="top" wrapText="1"/>
    </xf>
    <xf numFmtId="4" fontId="22" fillId="0" borderId="7" xfId="0" applyNumberFormat="1" applyFont="1" applyBorder="1" applyAlignment="1">
      <alignment horizontal="center" vertical="top" wrapText="1"/>
    </xf>
    <xf numFmtId="0" fontId="0" fillId="0" borderId="0" xfId="0" applyNumberFormat="1" applyAlignment="1">
      <alignment horizontal="center"/>
    </xf>
    <xf numFmtId="39" fontId="6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4" fontId="22" fillId="0" borderId="7" xfId="0" applyNumberFormat="1" applyFont="1" applyBorder="1" applyAlignment="1">
      <alignment horizontal="center"/>
    </xf>
    <xf numFmtId="0" fontId="6" fillId="7" borderId="7" xfId="2" applyNumberFormat="1" applyFont="1" applyFill="1" applyBorder="1" applyAlignment="1"/>
    <xf numFmtId="0" fontId="15" fillId="4" borderId="0" xfId="0" applyNumberFormat="1" applyFont="1" applyFill="1"/>
    <xf numFmtId="0" fontId="19" fillId="0" borderId="0" xfId="0" applyNumberFormat="1" applyFont="1"/>
    <xf numFmtId="0" fontId="22" fillId="0" borderId="0" xfId="0" applyNumberFormat="1" applyFont="1" applyAlignment="1">
      <alignment horizontal="center" vertical="top"/>
    </xf>
    <xf numFmtId="0" fontId="21" fillId="0" borderId="7" xfId="0" applyNumberFormat="1" applyFont="1" applyBorder="1" applyAlignment="1">
      <alignment horizontal="center" vertical="top" wrapText="1"/>
    </xf>
    <xf numFmtId="0" fontId="6" fillId="7" borderId="7" xfId="1" applyNumberFormat="1" applyFont="1" applyFill="1" applyBorder="1" applyAlignment="1"/>
    <xf numFmtId="0" fontId="20" fillId="0" borderId="2" xfId="0" applyNumberFormat="1" applyFont="1" applyBorder="1"/>
    <xf numFmtId="0" fontId="22" fillId="0" borderId="7" xfId="0" applyNumberFormat="1" applyFont="1" applyBorder="1" applyAlignment="1">
      <alignment horizontal="center" vertical="top" wrapText="1"/>
    </xf>
    <xf numFmtId="0" fontId="22" fillId="0" borderId="7" xfId="0" applyNumberFormat="1" applyFont="1" applyBorder="1" applyAlignment="1">
      <alignment horizontal="center"/>
    </xf>
    <xf numFmtId="0" fontId="22" fillId="7" borderId="7" xfId="1" applyNumberFormat="1" applyFont="1" applyFill="1" applyBorder="1" applyAlignment="1"/>
    <xf numFmtId="0" fontId="14" fillId="4" borderId="0" xfId="0" applyNumberFormat="1" applyFont="1" applyFill="1"/>
    <xf numFmtId="0" fontId="16" fillId="4" borderId="0" xfId="0" applyNumberFormat="1" applyFont="1" applyFill="1"/>
    <xf numFmtId="0" fontId="17" fillId="0" borderId="0" xfId="0" applyNumberFormat="1" applyFont="1"/>
    <xf numFmtId="0" fontId="20" fillId="0" borderId="2" xfId="0" applyNumberFormat="1" applyFont="1" applyBorder="1" applyAlignment="1">
      <alignment horizontal="left"/>
    </xf>
    <xf numFmtId="0" fontId="5" fillId="0" borderId="9" xfId="0" applyNumberFormat="1" applyFont="1" applyFill="1" applyBorder="1" applyAlignment="1">
      <alignment horizontal="center"/>
    </xf>
    <xf numFmtId="0" fontId="20" fillId="0" borderId="3" xfId="0" applyNumberFormat="1" applyFont="1" applyBorder="1" applyAlignment="1">
      <alignment horizontal="center" wrapText="1"/>
    </xf>
    <xf numFmtId="0" fontId="20" fillId="0" borderId="6" xfId="0" applyNumberFormat="1" applyFont="1" applyBorder="1" applyAlignment="1">
      <alignment horizontal="center"/>
    </xf>
    <xf numFmtId="9" fontId="5" fillId="0" borderId="10" xfId="0" applyNumberFormat="1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7"/>
  <sheetViews>
    <sheetView tabSelected="1" topLeftCell="A19" workbookViewId="0">
      <selection activeCell="P39" sqref="P39"/>
    </sheetView>
  </sheetViews>
  <sheetFormatPr defaultColWidth="7" defaultRowHeight="12.5" x14ac:dyDescent="0.25"/>
  <cols>
    <col min="1" max="1" width="7.81640625" style="2" customWidth="1"/>
    <col min="2" max="2" width="7.453125" style="2" customWidth="1"/>
    <col min="3" max="3" width="8.26953125" style="2" bestFit="1" customWidth="1"/>
    <col min="4" max="4" width="7.453125" style="2" customWidth="1"/>
    <col min="5" max="5" width="7.1796875" style="2" customWidth="1"/>
    <col min="6" max="6" width="7.81640625" style="2" bestFit="1" customWidth="1"/>
    <col min="7" max="7" width="7.1796875" style="2" customWidth="1"/>
    <col min="8" max="8" width="7.81640625" style="2" bestFit="1" customWidth="1"/>
    <col min="9" max="9" width="7.7265625" style="2" customWidth="1"/>
    <col min="10" max="10" width="8.1796875" style="2" customWidth="1"/>
    <col min="11" max="11" width="8.453125" style="2" customWidth="1"/>
    <col min="12" max="12" width="9" style="2" customWidth="1"/>
    <col min="13" max="13" width="8.1796875" style="2" customWidth="1"/>
    <col min="14" max="14" width="8.26953125" style="2" bestFit="1" customWidth="1"/>
    <col min="15" max="15" width="7.81640625" style="2" customWidth="1"/>
    <col min="16" max="17" width="8.81640625" style="2" customWidth="1"/>
    <col min="18" max="18" width="7.453125" style="2" customWidth="1"/>
    <col min="19" max="19" width="7" style="2" bestFit="1" customWidth="1"/>
    <col min="20" max="20" width="6.54296875" style="2" bestFit="1" customWidth="1"/>
    <col min="21" max="16384" width="7" style="2"/>
  </cols>
  <sheetData>
    <row r="1" spans="1:256" ht="17.25" customHeight="1" x14ac:dyDescent="0.35">
      <c r="A1" s="24" t="s">
        <v>28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  <c r="O1" s="26"/>
      <c r="P1" s="3"/>
      <c r="Q1" s="3"/>
      <c r="R1" s="22"/>
      <c r="S1" s="3"/>
      <c r="T1" s="1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</row>
    <row r="2" spans="1:256" ht="14.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4"/>
      <c r="P2" s="4"/>
      <c r="Q2" s="4"/>
      <c r="R2" s="4"/>
      <c r="S2" s="4"/>
      <c r="T2" s="1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</row>
    <row r="3" spans="1:256" ht="14.15" customHeight="1" x14ac:dyDescent="0.35">
      <c r="A3" s="50" t="s">
        <v>34</v>
      </c>
      <c r="B3" s="27"/>
      <c r="C3" s="27"/>
      <c r="D3" s="27"/>
      <c r="E3" s="27"/>
      <c r="F3" s="27"/>
      <c r="G3" s="27"/>
      <c r="H3" s="27"/>
      <c r="I3" s="1"/>
      <c r="J3" s="1"/>
      <c r="K3" s="23"/>
      <c r="L3" s="1"/>
      <c r="M3" s="1"/>
      <c r="O3" s="4"/>
      <c r="P3" s="4"/>
      <c r="Q3" s="4"/>
      <c r="R3" s="4"/>
      <c r="S3" s="4"/>
      <c r="T3" s="1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</row>
    <row r="4" spans="1:256" ht="14.15" customHeight="1" x14ac:dyDescent="0.35">
      <c r="A4" s="4"/>
      <c r="B4" s="4"/>
      <c r="C4" s="4"/>
      <c r="D4" s="4"/>
      <c r="E4" s="4"/>
      <c r="F4" s="4"/>
      <c r="G4" s="4"/>
      <c r="H4" s="4"/>
      <c r="I4" s="1"/>
      <c r="J4" s="1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</row>
    <row r="5" spans="1:256" ht="12" customHeight="1" x14ac:dyDescent="0.25">
      <c r="A5" s="5" t="s">
        <v>0</v>
      </c>
      <c r="B5" s="55" t="s">
        <v>1</v>
      </c>
      <c r="C5" s="56" t="s">
        <v>1</v>
      </c>
      <c r="D5" s="57">
        <v>0.8</v>
      </c>
      <c r="E5" s="63">
        <v>0.8</v>
      </c>
      <c r="F5" s="57">
        <v>1.1000000000000001</v>
      </c>
      <c r="G5" s="63">
        <v>1.1000000000000001</v>
      </c>
      <c r="H5" s="57">
        <v>1.2</v>
      </c>
      <c r="I5" s="63">
        <v>1.2</v>
      </c>
      <c r="J5" s="55" t="s">
        <v>2</v>
      </c>
      <c r="K5" s="56" t="s">
        <v>2</v>
      </c>
      <c r="L5" s="57">
        <v>1.35</v>
      </c>
      <c r="M5" s="63">
        <v>1.35</v>
      </c>
      <c r="N5" s="57">
        <v>1.43</v>
      </c>
      <c r="O5" s="63">
        <v>1.43</v>
      </c>
      <c r="P5" s="8">
        <v>1.5</v>
      </c>
      <c r="Q5" s="93">
        <v>1.5</v>
      </c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</row>
    <row r="6" spans="1:256" ht="12" customHeight="1" x14ac:dyDescent="0.25">
      <c r="A6" s="42" t="s">
        <v>4</v>
      </c>
      <c r="B6" s="59" t="s">
        <v>5</v>
      </c>
      <c r="C6" s="60" t="s">
        <v>6</v>
      </c>
      <c r="D6" s="59" t="s">
        <v>5</v>
      </c>
      <c r="E6" s="60" t="s">
        <v>6</v>
      </c>
      <c r="F6" s="59" t="s">
        <v>5</v>
      </c>
      <c r="G6" s="60" t="s">
        <v>6</v>
      </c>
      <c r="H6" s="64" t="s">
        <v>5</v>
      </c>
      <c r="I6" s="60" t="s">
        <v>6</v>
      </c>
      <c r="J6" s="59" t="s">
        <v>5</v>
      </c>
      <c r="K6" s="60" t="s">
        <v>6</v>
      </c>
      <c r="L6" s="59" t="s">
        <v>5</v>
      </c>
      <c r="M6" s="60" t="s">
        <v>6</v>
      </c>
      <c r="N6" s="59" t="s">
        <v>5</v>
      </c>
      <c r="O6" s="60" t="s">
        <v>6</v>
      </c>
      <c r="P6" s="33" t="s">
        <v>5</v>
      </c>
      <c r="Q6" s="90" t="s">
        <v>6</v>
      </c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ht="12" customHeight="1" x14ac:dyDescent="0.25">
      <c r="A7" s="44" t="s">
        <v>7</v>
      </c>
      <c r="B7" s="65">
        <v>13590</v>
      </c>
      <c r="C7" s="54">
        <v>1133</v>
      </c>
      <c r="D7" s="65">
        <v>10872</v>
      </c>
      <c r="E7" s="54">
        <v>906</v>
      </c>
      <c r="F7" s="62">
        <v>14949</v>
      </c>
      <c r="G7" s="54">
        <v>1246</v>
      </c>
      <c r="H7" s="62">
        <v>16308</v>
      </c>
      <c r="I7" s="54">
        <f>H7/12</f>
        <v>1359</v>
      </c>
      <c r="J7" s="66">
        <v>18075</v>
      </c>
      <c r="K7" s="54">
        <v>1507</v>
      </c>
      <c r="L7" s="76">
        <v>18347</v>
      </c>
      <c r="M7" s="81">
        <v>1529</v>
      </c>
      <c r="N7" s="62">
        <v>19434</v>
      </c>
      <c r="O7" s="81">
        <v>1620</v>
      </c>
      <c r="P7" s="62">
        <v>20385</v>
      </c>
      <c r="Q7" s="81">
        <v>1699</v>
      </c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 ht="12" customHeight="1" x14ac:dyDescent="0.25">
      <c r="A8" s="44" t="s">
        <v>8</v>
      </c>
      <c r="B8" s="65">
        <v>18310</v>
      </c>
      <c r="C8" s="54">
        <v>1526</v>
      </c>
      <c r="D8" s="65">
        <f t="shared" ref="D8:D15" si="0">B8*0.8</f>
        <v>14648</v>
      </c>
      <c r="E8" s="54">
        <v>1221</v>
      </c>
      <c r="F8" s="62">
        <v>20141</v>
      </c>
      <c r="G8" s="54">
        <v>1679</v>
      </c>
      <c r="H8" s="62">
        <v>21972</v>
      </c>
      <c r="I8" s="54">
        <v>1831</v>
      </c>
      <c r="J8" s="66">
        <v>24353</v>
      </c>
      <c r="K8" s="54">
        <v>2030</v>
      </c>
      <c r="L8" s="76">
        <v>24719</v>
      </c>
      <c r="M8" s="81">
        <v>2060</v>
      </c>
      <c r="N8" s="62">
        <v>26184</v>
      </c>
      <c r="O8" s="81">
        <v>2182</v>
      </c>
      <c r="P8" s="62">
        <v>27465</v>
      </c>
      <c r="Q8" s="81">
        <v>2289</v>
      </c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</row>
    <row r="9" spans="1:256" ht="12" customHeight="1" x14ac:dyDescent="0.25">
      <c r="A9" s="44" t="s">
        <v>9</v>
      </c>
      <c r="B9" s="65">
        <v>23030</v>
      </c>
      <c r="C9" s="54">
        <v>1920</v>
      </c>
      <c r="D9" s="65">
        <f t="shared" si="0"/>
        <v>18424</v>
      </c>
      <c r="E9" s="54">
        <v>1536</v>
      </c>
      <c r="F9" s="62">
        <v>25333</v>
      </c>
      <c r="G9" s="54">
        <v>2112</v>
      </c>
      <c r="H9" s="62">
        <f t="shared" ref="H9:H15" si="1">B9*1.2</f>
        <v>27636</v>
      </c>
      <c r="I9" s="54">
        <f t="shared" ref="I9:I15" si="2">H9/12</f>
        <v>2303</v>
      </c>
      <c r="J9" s="66">
        <v>30630</v>
      </c>
      <c r="K9" s="54">
        <v>2553</v>
      </c>
      <c r="L9" s="76">
        <v>31091</v>
      </c>
      <c r="M9" s="81">
        <v>2591</v>
      </c>
      <c r="N9" s="67">
        <v>32933</v>
      </c>
      <c r="O9" s="85">
        <v>2745</v>
      </c>
      <c r="P9" s="62">
        <v>34545</v>
      </c>
      <c r="Q9" s="81">
        <v>2879</v>
      </c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</row>
    <row r="10" spans="1:256" ht="12" customHeight="1" x14ac:dyDescent="0.25">
      <c r="A10" s="44" t="s">
        <v>10</v>
      </c>
      <c r="B10" s="65">
        <v>27750</v>
      </c>
      <c r="C10" s="54">
        <v>2313</v>
      </c>
      <c r="D10" s="65">
        <f t="shared" si="0"/>
        <v>22200</v>
      </c>
      <c r="E10" s="54">
        <v>1850</v>
      </c>
      <c r="F10" s="62">
        <v>30525</v>
      </c>
      <c r="G10" s="54">
        <v>2544</v>
      </c>
      <c r="H10" s="62">
        <v>33300</v>
      </c>
      <c r="I10" s="54">
        <f t="shared" si="2"/>
        <v>2775</v>
      </c>
      <c r="J10" s="66">
        <v>36908</v>
      </c>
      <c r="K10" s="54">
        <v>3076</v>
      </c>
      <c r="L10" s="76">
        <v>37463</v>
      </c>
      <c r="M10" s="81">
        <v>3122</v>
      </c>
      <c r="N10" s="62">
        <v>39683</v>
      </c>
      <c r="O10" s="81">
        <v>3307</v>
      </c>
      <c r="P10" s="62">
        <f t="shared" ref="P10:P15" si="3">B10*1.5</f>
        <v>41625</v>
      </c>
      <c r="Q10" s="81">
        <v>3469</v>
      </c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</row>
    <row r="11" spans="1:256" ht="12" customHeight="1" x14ac:dyDescent="0.25">
      <c r="A11" s="44" t="s">
        <v>11</v>
      </c>
      <c r="B11" s="65">
        <v>32470</v>
      </c>
      <c r="C11" s="54">
        <v>2706</v>
      </c>
      <c r="D11" s="65">
        <f t="shared" si="0"/>
        <v>25976</v>
      </c>
      <c r="E11" s="54">
        <v>2165</v>
      </c>
      <c r="F11" s="62">
        <v>35717</v>
      </c>
      <c r="G11" s="54">
        <v>2977</v>
      </c>
      <c r="H11" s="62">
        <v>38964</v>
      </c>
      <c r="I11" s="54">
        <f t="shared" si="2"/>
        <v>3247</v>
      </c>
      <c r="J11" s="66">
        <v>43186</v>
      </c>
      <c r="K11" s="54">
        <v>3599</v>
      </c>
      <c r="L11" s="76">
        <v>43835</v>
      </c>
      <c r="M11" s="81">
        <v>3653</v>
      </c>
      <c r="N11" s="62">
        <v>46433</v>
      </c>
      <c r="O11" s="81">
        <v>3870</v>
      </c>
      <c r="P11" s="62">
        <f t="shared" si="3"/>
        <v>48705</v>
      </c>
      <c r="Q11" s="81">
        <v>4059</v>
      </c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</row>
    <row r="12" spans="1:256" ht="12" customHeight="1" x14ac:dyDescent="0.25">
      <c r="A12" s="44" t="s">
        <v>12</v>
      </c>
      <c r="B12" s="65">
        <v>37190</v>
      </c>
      <c r="C12" s="54">
        <v>3100</v>
      </c>
      <c r="D12" s="65">
        <f t="shared" si="0"/>
        <v>29752</v>
      </c>
      <c r="E12" s="54">
        <v>2480</v>
      </c>
      <c r="F12" s="62">
        <v>40909</v>
      </c>
      <c r="G12" s="54">
        <v>3410</v>
      </c>
      <c r="H12" s="62">
        <f t="shared" si="1"/>
        <v>44628</v>
      </c>
      <c r="I12" s="54">
        <f t="shared" si="2"/>
        <v>3719</v>
      </c>
      <c r="J12" s="66">
        <v>49463</v>
      </c>
      <c r="K12" s="54">
        <v>4122</v>
      </c>
      <c r="L12" s="76">
        <v>50207</v>
      </c>
      <c r="M12" s="81">
        <v>4184</v>
      </c>
      <c r="N12" s="62">
        <v>53182</v>
      </c>
      <c r="O12" s="81">
        <v>4432</v>
      </c>
      <c r="P12" s="62">
        <f t="shared" si="3"/>
        <v>55785</v>
      </c>
      <c r="Q12" s="81">
        <v>4649</v>
      </c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</row>
    <row r="13" spans="1:256" ht="12" customHeight="1" x14ac:dyDescent="0.25">
      <c r="A13" s="44" t="s">
        <v>13</v>
      </c>
      <c r="B13" s="65">
        <v>41910</v>
      </c>
      <c r="C13" s="54">
        <v>3493</v>
      </c>
      <c r="D13" s="65">
        <v>33528</v>
      </c>
      <c r="E13" s="54">
        <v>2794</v>
      </c>
      <c r="F13" s="62">
        <v>46101</v>
      </c>
      <c r="G13" s="54">
        <v>3842</v>
      </c>
      <c r="H13" s="62">
        <v>50292</v>
      </c>
      <c r="I13" s="54">
        <f t="shared" si="2"/>
        <v>4191</v>
      </c>
      <c r="J13" s="66">
        <v>55741</v>
      </c>
      <c r="K13" s="54">
        <v>4646</v>
      </c>
      <c r="L13" s="76">
        <v>56579</v>
      </c>
      <c r="M13" s="81">
        <v>4715</v>
      </c>
      <c r="N13" s="62">
        <v>59932</v>
      </c>
      <c r="O13" s="81">
        <v>4995</v>
      </c>
      <c r="P13" s="69">
        <v>62865</v>
      </c>
      <c r="Q13" s="81">
        <v>5239</v>
      </c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</row>
    <row r="14" spans="1:256" ht="12" customHeight="1" x14ac:dyDescent="0.25">
      <c r="A14" s="44" t="s">
        <v>14</v>
      </c>
      <c r="B14" s="65">
        <v>46630</v>
      </c>
      <c r="C14" s="54">
        <v>3886</v>
      </c>
      <c r="D14" s="65">
        <f t="shared" si="0"/>
        <v>37304</v>
      </c>
      <c r="E14" s="54">
        <v>3109</v>
      </c>
      <c r="F14" s="62">
        <v>51293</v>
      </c>
      <c r="G14" s="54">
        <v>4275</v>
      </c>
      <c r="H14" s="62">
        <v>55956</v>
      </c>
      <c r="I14" s="54">
        <f t="shared" si="2"/>
        <v>4663</v>
      </c>
      <c r="J14" s="66">
        <v>62018</v>
      </c>
      <c r="K14" s="54">
        <v>5169</v>
      </c>
      <c r="L14" s="76">
        <v>62951</v>
      </c>
      <c r="M14" s="81">
        <v>5246</v>
      </c>
      <c r="N14" s="62">
        <v>66681</v>
      </c>
      <c r="O14" s="81">
        <v>5557</v>
      </c>
      <c r="P14" s="62">
        <f t="shared" si="3"/>
        <v>69945</v>
      </c>
      <c r="Q14" s="81">
        <v>5829</v>
      </c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</row>
    <row r="15" spans="1:256" ht="12" customHeight="1" x14ac:dyDescent="0.25">
      <c r="A15" s="48" t="s">
        <v>15</v>
      </c>
      <c r="B15" s="68">
        <v>4720</v>
      </c>
      <c r="C15" s="54">
        <v>394</v>
      </c>
      <c r="D15" s="65">
        <f t="shared" si="0"/>
        <v>3776</v>
      </c>
      <c r="E15" s="54">
        <v>315</v>
      </c>
      <c r="F15" s="62">
        <v>5192</v>
      </c>
      <c r="G15" s="54">
        <v>433</v>
      </c>
      <c r="H15" s="62">
        <f t="shared" si="1"/>
        <v>5664</v>
      </c>
      <c r="I15" s="54">
        <f t="shared" si="2"/>
        <v>472</v>
      </c>
      <c r="J15" s="66">
        <v>6278</v>
      </c>
      <c r="K15" s="54">
        <v>524</v>
      </c>
      <c r="L15" s="76">
        <f t="shared" ref="L15" si="4">B15*1.35</f>
        <v>6372</v>
      </c>
      <c r="M15" s="81">
        <v>531</v>
      </c>
      <c r="N15" s="62">
        <v>6750</v>
      </c>
      <c r="O15" s="81">
        <v>563</v>
      </c>
      <c r="P15" s="62">
        <f t="shared" si="3"/>
        <v>7080</v>
      </c>
      <c r="Q15" s="81">
        <f t="shared" ref="Q15" si="5">P15/12</f>
        <v>590</v>
      </c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</row>
    <row r="16" spans="1:256" ht="12" customHeight="1" x14ac:dyDescent="0.25">
      <c r="A16" s="12"/>
      <c r="B16" s="12"/>
      <c r="C16" s="13"/>
      <c r="D16" s="13"/>
      <c r="E16" s="13"/>
      <c r="F16" s="13"/>
      <c r="G16" s="13"/>
      <c r="H16" s="13"/>
      <c r="I16" s="13"/>
      <c r="J16" s="13"/>
      <c r="K16" s="13"/>
      <c r="L16" s="12"/>
      <c r="M16" s="12"/>
      <c r="N16" s="13"/>
      <c r="O16" s="12"/>
      <c r="P16" s="13"/>
      <c r="Q16" s="12"/>
      <c r="R16" s="13"/>
      <c r="S16" s="13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</row>
    <row r="17" spans="1:256" ht="12" customHeight="1" x14ac:dyDescent="0.25">
      <c r="B17" s="10"/>
      <c r="C17" s="13"/>
      <c r="D17" s="13"/>
      <c r="E17" s="13"/>
      <c r="F17" s="13"/>
      <c r="G17" s="13"/>
      <c r="H17" s="13"/>
      <c r="I17" s="13"/>
      <c r="J17" s="13"/>
      <c r="K17" s="13"/>
      <c r="L17" s="12"/>
      <c r="M17" s="12"/>
      <c r="N17" s="13"/>
      <c r="O17" s="12"/>
      <c r="P17" s="13"/>
      <c r="Q17" s="12"/>
      <c r="R17" s="13"/>
      <c r="S17" s="13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</row>
    <row r="18" spans="1:256" ht="12" customHeight="1" x14ac:dyDescent="0.25">
      <c r="B18" s="10"/>
      <c r="C18" s="13"/>
      <c r="D18" s="13"/>
      <c r="E18" s="13"/>
      <c r="F18" s="13"/>
      <c r="G18" s="13"/>
      <c r="H18" s="13"/>
      <c r="I18" s="13"/>
      <c r="J18" s="13"/>
      <c r="K18" s="13"/>
      <c r="L18" s="12"/>
      <c r="M18" s="12"/>
      <c r="N18" s="13"/>
      <c r="O18" s="12"/>
      <c r="P18" s="13"/>
      <c r="Q18" s="12"/>
      <c r="R18" s="13"/>
      <c r="S18" s="13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</row>
    <row r="19" spans="1:256" ht="12" customHeight="1" x14ac:dyDescent="0.25">
      <c r="A19" s="12"/>
      <c r="B19" s="12"/>
      <c r="C19" s="13"/>
      <c r="D19" s="13"/>
      <c r="E19" s="13"/>
      <c r="F19" s="13"/>
      <c r="G19" s="13"/>
      <c r="H19" s="13"/>
      <c r="I19" s="13"/>
      <c r="J19" s="13"/>
      <c r="K19" s="13"/>
      <c r="L19" s="12"/>
      <c r="M19" s="12"/>
      <c r="N19" s="13"/>
      <c r="O19" s="12"/>
      <c r="P19" s="13"/>
      <c r="Q19" s="12"/>
      <c r="R19" s="13"/>
      <c r="S19" s="13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</row>
    <row r="20" spans="1:256" ht="12" customHeight="1" x14ac:dyDescent="0.25">
      <c r="A20" s="10"/>
      <c r="J20" s="13"/>
      <c r="K20" s="13"/>
      <c r="L20" s="12"/>
      <c r="M20" s="12"/>
      <c r="N20" s="14"/>
      <c r="P20" s="14"/>
      <c r="R20" s="14"/>
      <c r="S20" s="14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</row>
    <row r="21" spans="1:256" ht="18" customHeight="1" x14ac:dyDescent="0.35">
      <c r="A21" s="10"/>
      <c r="K21" s="28" t="s">
        <v>29</v>
      </c>
      <c r="L21" s="29"/>
      <c r="M21" s="29"/>
      <c r="N21" s="28"/>
      <c r="O21" s="86"/>
      <c r="P21" s="52"/>
      <c r="R21" s="14"/>
      <c r="S21" s="14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</row>
    <row r="22" spans="1:256" ht="18" customHeight="1" x14ac:dyDescent="0.35">
      <c r="K22" s="29" t="s">
        <v>35</v>
      </c>
      <c r="L22" s="77"/>
      <c r="M22" s="77"/>
      <c r="N22" s="51"/>
      <c r="O22" s="87"/>
      <c r="P22" s="53"/>
      <c r="Q22" s="88"/>
      <c r="R22" s="15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16"/>
    </row>
    <row r="23" spans="1:256" ht="6" customHeight="1" x14ac:dyDescent="0.35">
      <c r="K23" s="35"/>
      <c r="L23" s="78"/>
      <c r="M23" s="78"/>
      <c r="N23" s="34"/>
      <c r="O23" s="88"/>
      <c r="P23" s="34"/>
      <c r="Q23" s="88"/>
      <c r="R23" s="15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16"/>
    </row>
    <row r="24" spans="1:256" ht="12" customHeight="1" x14ac:dyDescent="0.25">
      <c r="A24" s="5" t="s">
        <v>0</v>
      </c>
      <c r="B24" s="55" t="s">
        <v>3</v>
      </c>
      <c r="C24" s="56" t="s">
        <v>3</v>
      </c>
      <c r="D24" s="57">
        <v>1.85</v>
      </c>
      <c r="E24" s="58">
        <v>1.85</v>
      </c>
      <c r="F24" s="57">
        <v>2</v>
      </c>
      <c r="G24" s="58">
        <v>2</v>
      </c>
      <c r="K24" s="36"/>
      <c r="L24" s="37" t="s">
        <v>17</v>
      </c>
      <c r="M24" s="82"/>
      <c r="N24" s="37" t="s">
        <v>18</v>
      </c>
      <c r="O24" s="89"/>
      <c r="P24" s="37" t="s">
        <v>19</v>
      </c>
      <c r="Q24" s="91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</row>
    <row r="25" spans="1:256" x14ac:dyDescent="0.25">
      <c r="A25" s="42" t="s">
        <v>4</v>
      </c>
      <c r="B25" s="59" t="s">
        <v>5</v>
      </c>
      <c r="C25" s="60" t="s">
        <v>6</v>
      </c>
      <c r="D25" s="59" t="s">
        <v>5</v>
      </c>
      <c r="E25" s="61" t="s">
        <v>6</v>
      </c>
      <c r="F25" s="59" t="s">
        <v>5</v>
      </c>
      <c r="G25" s="61" t="s">
        <v>6</v>
      </c>
      <c r="K25" s="36" t="s">
        <v>0</v>
      </c>
      <c r="L25" s="37" t="s">
        <v>20</v>
      </c>
      <c r="M25" s="82"/>
      <c r="N25" s="37" t="s">
        <v>20</v>
      </c>
      <c r="O25" s="89"/>
      <c r="P25" s="37" t="s">
        <v>20</v>
      </c>
      <c r="Q25" s="91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</row>
    <row r="26" spans="1:256" ht="12" customHeight="1" x14ac:dyDescent="0.25">
      <c r="A26" s="44" t="s">
        <v>7</v>
      </c>
      <c r="B26" s="62">
        <f>B7*1.75</f>
        <v>23782.5</v>
      </c>
      <c r="C26" s="54">
        <v>1982</v>
      </c>
      <c r="D26" s="62">
        <v>25142</v>
      </c>
      <c r="E26" s="54">
        <v>2096</v>
      </c>
      <c r="F26" s="62">
        <f t="shared" ref="F26:F34" si="6">B7*2</f>
        <v>27180</v>
      </c>
      <c r="G26" s="54">
        <v>2265</v>
      </c>
      <c r="K26" s="38" t="s">
        <v>4</v>
      </c>
      <c r="L26" s="39" t="s">
        <v>21</v>
      </c>
      <c r="M26" s="39" t="s">
        <v>22</v>
      </c>
      <c r="N26" s="39" t="s">
        <v>21</v>
      </c>
      <c r="O26" s="39" t="s">
        <v>22</v>
      </c>
      <c r="P26" s="39" t="s">
        <v>21</v>
      </c>
      <c r="Q26" s="92" t="s">
        <v>22</v>
      </c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</row>
    <row r="27" spans="1:256" ht="12" customHeight="1" x14ac:dyDescent="0.25">
      <c r="A27" s="44" t="s">
        <v>8</v>
      </c>
      <c r="B27" s="62">
        <f t="shared" ref="B27:B34" si="7">B8*1.75</f>
        <v>32042.5</v>
      </c>
      <c r="C27" s="54">
        <v>2671</v>
      </c>
      <c r="D27" s="62">
        <f t="shared" ref="D27:D34" si="8">B8*1.85</f>
        <v>33873.5</v>
      </c>
      <c r="E27" s="54">
        <v>2823</v>
      </c>
      <c r="F27" s="62">
        <f t="shared" si="6"/>
        <v>36620</v>
      </c>
      <c r="G27" s="54">
        <v>3052</v>
      </c>
      <c r="K27" s="40">
        <v>1</v>
      </c>
      <c r="L27" s="70">
        <v>2138.14</v>
      </c>
      <c r="M27" s="70">
        <v>356.35</v>
      </c>
      <c r="N27" s="70">
        <v>2467.09</v>
      </c>
      <c r="O27" s="70">
        <v>411.18</v>
      </c>
      <c r="P27" s="70">
        <v>3207.24</v>
      </c>
      <c r="Q27" s="70">
        <v>534.54</v>
      </c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</row>
    <row r="28" spans="1:256" ht="12" customHeight="1" x14ac:dyDescent="0.25">
      <c r="A28" s="44" t="s">
        <v>9</v>
      </c>
      <c r="B28" s="62">
        <f t="shared" si="7"/>
        <v>40302.5</v>
      </c>
      <c r="C28" s="54">
        <v>3359</v>
      </c>
      <c r="D28" s="62">
        <f t="shared" si="8"/>
        <v>42605.5</v>
      </c>
      <c r="E28" s="54">
        <v>3551</v>
      </c>
      <c r="F28" s="62">
        <f t="shared" si="6"/>
        <v>46060</v>
      </c>
      <c r="G28" s="54">
        <v>3839</v>
      </c>
      <c r="K28" s="40">
        <v>2</v>
      </c>
      <c r="L28" s="71">
        <v>2721.95</v>
      </c>
      <c r="M28" s="83">
        <v>453.65</v>
      </c>
      <c r="N28" s="71">
        <v>3037.88</v>
      </c>
      <c r="O28" s="83">
        <v>506.31</v>
      </c>
      <c r="P28" s="71">
        <v>3866.55</v>
      </c>
      <c r="Q28" s="83">
        <v>644.41999999999996</v>
      </c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</row>
    <row r="29" spans="1:256" ht="12" customHeight="1" x14ac:dyDescent="0.25">
      <c r="A29" s="44" t="s">
        <v>10</v>
      </c>
      <c r="B29" s="62">
        <f t="shared" si="7"/>
        <v>48562.5</v>
      </c>
      <c r="C29" s="54">
        <v>4047</v>
      </c>
      <c r="D29" s="62">
        <f t="shared" si="8"/>
        <v>51337.5</v>
      </c>
      <c r="E29" s="54">
        <v>4279</v>
      </c>
      <c r="F29" s="62">
        <f t="shared" si="6"/>
        <v>55500</v>
      </c>
      <c r="G29" s="54">
        <v>4625</v>
      </c>
      <c r="K29" s="40">
        <v>3</v>
      </c>
      <c r="L29" s="71">
        <v>3207.24</v>
      </c>
      <c r="M29" s="83">
        <v>534.54</v>
      </c>
      <c r="N29" s="71">
        <v>3536.17</v>
      </c>
      <c r="O29" s="83">
        <v>589.36</v>
      </c>
      <c r="P29" s="71">
        <v>4358.58</v>
      </c>
      <c r="Q29" s="83">
        <v>726.43</v>
      </c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</row>
    <row r="30" spans="1:256" ht="12" customHeight="1" x14ac:dyDescent="0.25">
      <c r="A30" s="44" t="s">
        <v>11</v>
      </c>
      <c r="B30" s="62">
        <f t="shared" si="7"/>
        <v>56822.5</v>
      </c>
      <c r="C30" s="54">
        <v>4736</v>
      </c>
      <c r="D30" s="62">
        <f t="shared" si="8"/>
        <v>60069.5</v>
      </c>
      <c r="E30" s="54">
        <v>5006</v>
      </c>
      <c r="F30" s="62">
        <f t="shared" si="6"/>
        <v>64940</v>
      </c>
      <c r="G30" s="54">
        <v>5412</v>
      </c>
      <c r="K30" s="40">
        <v>4</v>
      </c>
      <c r="L30" s="71">
        <v>3618.44</v>
      </c>
      <c r="M30" s="83">
        <v>603.07000000000005</v>
      </c>
      <c r="N30" s="71">
        <v>3952.68</v>
      </c>
      <c r="O30" s="83">
        <v>658.78</v>
      </c>
      <c r="P30" s="71">
        <v>4769.8100000000004</v>
      </c>
      <c r="Q30" s="83">
        <v>794.96</v>
      </c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</row>
    <row r="31" spans="1:256" ht="12" customHeight="1" x14ac:dyDescent="0.25">
      <c r="A31" s="44" t="s">
        <v>12</v>
      </c>
      <c r="B31" s="62">
        <f t="shared" si="7"/>
        <v>65082.5</v>
      </c>
      <c r="C31" s="54">
        <v>5424</v>
      </c>
      <c r="D31" s="62">
        <f t="shared" si="8"/>
        <v>68801.5</v>
      </c>
      <c r="E31" s="54">
        <v>5734</v>
      </c>
      <c r="F31" s="62">
        <f t="shared" si="6"/>
        <v>74380</v>
      </c>
      <c r="G31" s="54">
        <v>6199</v>
      </c>
      <c r="K31" s="40">
        <v>5</v>
      </c>
      <c r="L31" s="79">
        <v>4029.64</v>
      </c>
      <c r="M31" s="83">
        <v>671.6</v>
      </c>
      <c r="N31" s="71">
        <v>4358.3999999999996</v>
      </c>
      <c r="O31" s="83">
        <v>726.4</v>
      </c>
      <c r="P31" s="71">
        <v>5159.12</v>
      </c>
      <c r="Q31" s="83">
        <v>859.85</v>
      </c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</row>
    <row r="32" spans="1:256" ht="12" customHeight="1" x14ac:dyDescent="0.25">
      <c r="A32" s="44" t="s">
        <v>13</v>
      </c>
      <c r="B32" s="62">
        <v>73343</v>
      </c>
      <c r="C32" s="54">
        <v>6112</v>
      </c>
      <c r="D32" s="62">
        <v>77534</v>
      </c>
      <c r="E32" s="54">
        <v>6462</v>
      </c>
      <c r="F32" s="62">
        <v>83820</v>
      </c>
      <c r="G32" s="54">
        <v>6985</v>
      </c>
      <c r="K32" s="40">
        <v>6</v>
      </c>
      <c r="L32" s="71">
        <v>4440.82</v>
      </c>
      <c r="M32" s="83">
        <v>740.13</v>
      </c>
      <c r="N32" s="71">
        <v>4769.7700000000004</v>
      </c>
      <c r="O32" s="83">
        <v>794.96</v>
      </c>
      <c r="P32" s="71">
        <v>5592.16</v>
      </c>
      <c r="Q32" s="83">
        <v>932.02</v>
      </c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</row>
    <row r="33" spans="1:255" ht="12" customHeight="1" x14ac:dyDescent="0.25">
      <c r="A33" s="44" t="s">
        <v>14</v>
      </c>
      <c r="B33" s="62">
        <f t="shared" si="7"/>
        <v>81602.5</v>
      </c>
      <c r="C33" s="54">
        <v>6801</v>
      </c>
      <c r="D33" s="62">
        <f t="shared" si="8"/>
        <v>86265.5</v>
      </c>
      <c r="E33" s="54">
        <v>7189</v>
      </c>
      <c r="F33" s="62">
        <v>93260</v>
      </c>
      <c r="G33" s="54">
        <v>7772</v>
      </c>
      <c r="K33" s="40">
        <v>7</v>
      </c>
      <c r="L33" s="71">
        <v>4852</v>
      </c>
      <c r="M33" s="83">
        <v>808.66</v>
      </c>
      <c r="N33" s="71">
        <v>5159.12</v>
      </c>
      <c r="O33" s="83">
        <v>859.85</v>
      </c>
      <c r="P33" s="71">
        <v>6003.34</v>
      </c>
      <c r="Q33" s="83">
        <v>1000.55</v>
      </c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</row>
    <row r="34" spans="1:255" ht="12" customHeight="1" x14ac:dyDescent="0.25">
      <c r="A34" s="48" t="s">
        <v>15</v>
      </c>
      <c r="B34" s="62">
        <f t="shared" si="7"/>
        <v>8260</v>
      </c>
      <c r="C34" s="54">
        <v>689</v>
      </c>
      <c r="D34" s="62">
        <f t="shared" si="8"/>
        <v>8732</v>
      </c>
      <c r="E34" s="54">
        <v>728</v>
      </c>
      <c r="F34" s="62">
        <f t="shared" si="6"/>
        <v>9440</v>
      </c>
      <c r="G34" s="54">
        <v>787</v>
      </c>
      <c r="K34" s="40">
        <v>8</v>
      </c>
      <c r="L34" s="71">
        <v>5345.43</v>
      </c>
      <c r="M34" s="83">
        <v>890.9</v>
      </c>
      <c r="N34" s="71">
        <v>5674.39</v>
      </c>
      <c r="O34" s="83">
        <v>945.73</v>
      </c>
      <c r="P34" s="71">
        <v>6414.55</v>
      </c>
      <c r="Q34" s="83">
        <v>1069.0899999999999</v>
      </c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</row>
    <row r="35" spans="1:255" s="72" customFormat="1" ht="12" customHeight="1" x14ac:dyDescent="0.25">
      <c r="H35" s="73"/>
      <c r="K35" s="40" t="s">
        <v>23</v>
      </c>
      <c r="L35" s="75">
        <v>552.59</v>
      </c>
      <c r="M35" s="84">
        <v>92.09</v>
      </c>
      <c r="N35" s="75">
        <v>552.59</v>
      </c>
      <c r="O35" s="84">
        <v>92.09</v>
      </c>
      <c r="P35" s="75">
        <v>552.59</v>
      </c>
      <c r="Q35" s="84">
        <v>92.09</v>
      </c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4"/>
      <c r="CA35" s="74"/>
      <c r="CB35" s="74"/>
      <c r="CC35" s="74"/>
      <c r="CD35" s="74"/>
      <c r="CE35" s="74"/>
      <c r="CF35" s="74"/>
      <c r="CG35" s="74"/>
      <c r="CH35" s="74"/>
      <c r="CI35" s="74"/>
      <c r="CJ35" s="74"/>
      <c r="CK35" s="74"/>
      <c r="CL35" s="74"/>
      <c r="CM35" s="74"/>
      <c r="CN35" s="74"/>
      <c r="CO35" s="74"/>
      <c r="CP35" s="74"/>
      <c r="CQ35" s="74"/>
      <c r="CR35" s="74"/>
      <c r="CS35" s="74"/>
      <c r="CT35" s="74"/>
      <c r="CU35" s="74"/>
      <c r="CV35" s="74"/>
      <c r="CW35" s="74"/>
      <c r="CX35" s="74"/>
      <c r="CY35" s="74"/>
      <c r="CZ35" s="74"/>
      <c r="DA35" s="74"/>
      <c r="DB35" s="74"/>
      <c r="DC35" s="74"/>
      <c r="DD35" s="74"/>
      <c r="DE35" s="74"/>
      <c r="DF35" s="74"/>
      <c r="DG35" s="74"/>
      <c r="DH35" s="74"/>
      <c r="DI35" s="74"/>
      <c r="DJ35" s="74"/>
      <c r="DK35" s="74"/>
      <c r="DL35" s="74"/>
      <c r="DM35" s="74"/>
      <c r="DN35" s="74"/>
      <c r="DO35" s="74"/>
      <c r="DP35" s="74"/>
      <c r="DQ35" s="74"/>
      <c r="DR35" s="74"/>
      <c r="DS35" s="74"/>
      <c r="DT35" s="74"/>
      <c r="DU35" s="74"/>
      <c r="DV35" s="74"/>
      <c r="DW35" s="74"/>
      <c r="DX35" s="74"/>
      <c r="DY35" s="74"/>
      <c r="DZ35" s="74"/>
      <c r="EA35" s="74"/>
      <c r="EB35" s="74"/>
      <c r="EC35" s="74"/>
      <c r="ED35" s="74"/>
      <c r="EE35" s="74"/>
      <c r="EF35" s="74"/>
      <c r="EG35" s="74"/>
      <c r="EH35" s="74"/>
      <c r="EI35" s="74"/>
      <c r="EJ35" s="74"/>
      <c r="EK35" s="74"/>
      <c r="EL35" s="74"/>
      <c r="EM35" s="74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/>
      <c r="FU35" s="74"/>
      <c r="FV35" s="74"/>
      <c r="FW35" s="74"/>
      <c r="FX35" s="74"/>
      <c r="FY35" s="74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M35" s="74"/>
      <c r="GN35" s="74"/>
      <c r="GO35" s="74"/>
      <c r="GP35" s="74"/>
      <c r="GQ35" s="74"/>
      <c r="GR35" s="74"/>
      <c r="GS35" s="74"/>
      <c r="GT35" s="74"/>
      <c r="GU35" s="74"/>
      <c r="GV35" s="74"/>
      <c r="GW35" s="74"/>
      <c r="GX35" s="74"/>
      <c r="GY35" s="74"/>
      <c r="GZ35" s="74"/>
      <c r="HA35" s="74"/>
      <c r="HB35" s="74"/>
      <c r="HC35" s="74"/>
      <c r="HD35" s="74"/>
      <c r="HE35" s="74"/>
      <c r="HF35" s="74"/>
      <c r="HG35" s="74"/>
      <c r="HH35" s="74"/>
      <c r="HI35" s="74"/>
      <c r="HJ35" s="74"/>
      <c r="HK35" s="74"/>
      <c r="HL35" s="74"/>
      <c r="HM35" s="74"/>
      <c r="HN35" s="74"/>
      <c r="HO35" s="74"/>
      <c r="HP35" s="74"/>
      <c r="HQ35" s="74"/>
      <c r="HR35" s="74"/>
      <c r="HS35" s="74"/>
      <c r="HT35" s="74"/>
      <c r="HU35" s="74"/>
      <c r="HV35" s="74"/>
      <c r="HW35" s="74"/>
      <c r="HX35" s="74"/>
      <c r="HY35" s="74"/>
      <c r="HZ35" s="74"/>
      <c r="IA35" s="74"/>
      <c r="IB35" s="74"/>
      <c r="IC35" s="74"/>
      <c r="ID35" s="74"/>
      <c r="IE35" s="74"/>
      <c r="IF35" s="74"/>
      <c r="IG35" s="74"/>
      <c r="IH35" s="74"/>
      <c r="II35" s="74"/>
      <c r="IJ35" s="74"/>
      <c r="IK35" s="74"/>
      <c r="IL35" s="74"/>
      <c r="IM35" s="74"/>
      <c r="IN35" s="74"/>
      <c r="IO35" s="74"/>
      <c r="IP35" s="74"/>
      <c r="IQ35" s="74"/>
      <c r="IR35" s="74"/>
      <c r="IS35" s="74"/>
      <c r="IT35" s="74"/>
      <c r="IU35" s="74"/>
    </row>
    <row r="36" spans="1:255" ht="12" customHeight="1" x14ac:dyDescent="0.25">
      <c r="K36" s="40" t="s">
        <v>24</v>
      </c>
      <c r="L36" s="80"/>
      <c r="M36" s="80"/>
      <c r="N36" s="41"/>
      <c r="O36" s="80"/>
      <c r="P36" s="41"/>
      <c r="Q36" s="8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</row>
    <row r="37" spans="1:255" ht="12" customHeight="1" x14ac:dyDescent="0.25">
      <c r="K37" s="13"/>
      <c r="L37" s="12"/>
      <c r="M37" s="12"/>
      <c r="N37" s="14"/>
      <c r="P37" s="14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</row>
    <row r="38" spans="1:255" ht="12" customHeight="1" x14ac:dyDescent="0.25">
      <c r="M38" s="10"/>
      <c r="N38" s="10" t="s">
        <v>25</v>
      </c>
      <c r="O38" s="10" t="s">
        <v>33</v>
      </c>
      <c r="P38" s="14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0"/>
      <c r="IS38" s="10"/>
      <c r="IT38" s="10"/>
      <c r="IU38" s="10"/>
    </row>
    <row r="39" spans="1:255" ht="12" customHeight="1" x14ac:dyDescent="0.25">
      <c r="A39" s="10"/>
      <c r="B39" s="10"/>
      <c r="C39" s="11"/>
      <c r="D39" s="17"/>
      <c r="E39" s="10"/>
      <c r="F39" s="11"/>
      <c r="G39" s="17"/>
      <c r="H39" s="10"/>
      <c r="I39" s="11"/>
      <c r="J39" s="17"/>
      <c r="M39" s="10"/>
      <c r="N39" s="10" t="s">
        <v>26</v>
      </c>
      <c r="O39" s="19">
        <v>44728</v>
      </c>
      <c r="P39" s="14"/>
      <c r="R39" s="14"/>
      <c r="S39" s="14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0"/>
      <c r="IK39" s="10"/>
      <c r="IL39" s="10"/>
      <c r="IM39" s="10"/>
      <c r="IN39" s="10"/>
      <c r="IO39" s="10"/>
      <c r="IP39" s="10"/>
      <c r="IQ39" s="10"/>
      <c r="IR39" s="10"/>
      <c r="IS39" s="10"/>
      <c r="IT39" s="10"/>
      <c r="IU39" s="10"/>
    </row>
    <row r="40" spans="1:255" ht="12" customHeight="1" x14ac:dyDescent="0.25">
      <c r="A40" s="10" t="s">
        <v>16</v>
      </c>
      <c r="B40" s="10"/>
      <c r="C40" s="11"/>
      <c r="D40" s="17"/>
      <c r="E40" s="10"/>
      <c r="F40" s="11"/>
      <c r="G40" s="17"/>
      <c r="H40" s="10"/>
      <c r="I40" s="11"/>
      <c r="J40" s="17"/>
      <c r="M40" s="10"/>
      <c r="N40" s="10" t="s">
        <v>27</v>
      </c>
      <c r="O40" s="10" t="s">
        <v>32</v>
      </c>
      <c r="R40" s="14"/>
      <c r="S40" s="14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  <c r="IN40" s="10"/>
      <c r="IO40" s="10"/>
      <c r="IP40" s="10"/>
      <c r="IQ40" s="10"/>
      <c r="IR40" s="10"/>
      <c r="IS40" s="10"/>
      <c r="IT40" s="10"/>
      <c r="IU40" s="10"/>
    </row>
    <row r="41" spans="1:255" ht="12" customHeight="1" x14ac:dyDescent="0.25">
      <c r="A41" s="10" t="s">
        <v>30</v>
      </c>
      <c r="B41" s="10"/>
      <c r="C41" s="11"/>
      <c r="D41" s="17"/>
      <c r="E41" s="10"/>
      <c r="F41" s="11"/>
      <c r="G41" s="17"/>
      <c r="H41" s="10"/>
      <c r="I41" s="11"/>
      <c r="J41" s="17"/>
      <c r="K41" s="10"/>
      <c r="L41" s="10"/>
      <c r="M41" s="10"/>
      <c r="R41" s="14"/>
      <c r="S41" s="14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0"/>
      <c r="IP41" s="10"/>
      <c r="IQ41" s="10"/>
      <c r="IR41" s="10"/>
      <c r="IS41" s="10"/>
      <c r="IT41" s="10"/>
      <c r="IU41" s="10"/>
    </row>
    <row r="42" spans="1:255" ht="12" customHeight="1" x14ac:dyDescent="0.25">
      <c r="A42" s="30"/>
      <c r="B42" s="12"/>
      <c r="C42" s="13"/>
      <c r="D42" s="13"/>
      <c r="E42" s="13"/>
      <c r="F42" s="13"/>
      <c r="G42" s="13"/>
      <c r="H42" s="13"/>
      <c r="R42" s="13"/>
      <c r="S42" s="14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  <c r="IR42" s="10"/>
      <c r="IS42" s="10"/>
      <c r="IT42" s="10"/>
      <c r="IU42" s="10"/>
    </row>
    <row r="43" spans="1:255" ht="12" customHeight="1" x14ac:dyDescent="0.25">
      <c r="A43" s="10" t="s">
        <v>31</v>
      </c>
      <c r="B43" s="10"/>
      <c r="C43" s="31"/>
      <c r="D43" s="31"/>
      <c r="E43" s="31"/>
      <c r="F43" s="31"/>
      <c r="G43" s="31"/>
      <c r="H43" s="31"/>
      <c r="I43" s="32"/>
      <c r="J43" s="32"/>
      <c r="K43" s="10"/>
      <c r="R43" s="13"/>
      <c r="S43" s="14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10"/>
      <c r="IK43" s="10"/>
      <c r="IL43" s="10"/>
      <c r="IM43" s="10"/>
      <c r="IN43" s="10"/>
      <c r="IO43" s="10"/>
      <c r="IP43" s="10"/>
      <c r="IQ43" s="10"/>
      <c r="IR43" s="10"/>
      <c r="IS43" s="10"/>
      <c r="IT43" s="10"/>
      <c r="IU43" s="10"/>
    </row>
    <row r="44" spans="1:255" ht="12" customHeight="1" x14ac:dyDescent="0.25">
      <c r="A44" s="10"/>
      <c r="B44" s="10"/>
      <c r="C44" s="10"/>
      <c r="D44" s="10"/>
      <c r="E44" s="10"/>
      <c r="F44" s="10"/>
      <c r="G44" s="10"/>
      <c r="H44" s="10"/>
      <c r="K44" s="10"/>
      <c r="L44" s="10"/>
      <c r="M44" s="10"/>
      <c r="N44" s="10"/>
      <c r="O44" s="10"/>
      <c r="P44" s="10"/>
      <c r="Q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  <c r="IL44" s="10"/>
      <c r="IM44" s="10"/>
      <c r="IN44" s="10"/>
      <c r="IO44" s="10"/>
      <c r="IP44" s="10"/>
      <c r="IQ44" s="10"/>
      <c r="IR44" s="10"/>
      <c r="IS44" s="10"/>
      <c r="IT44" s="10"/>
      <c r="IU44" s="10"/>
    </row>
    <row r="45" spans="1:255" ht="12" customHeight="1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  <c r="II45" s="10"/>
      <c r="IJ45" s="10"/>
      <c r="IK45" s="10"/>
      <c r="IL45" s="10"/>
      <c r="IM45" s="10"/>
      <c r="IN45" s="10"/>
      <c r="IO45" s="10"/>
      <c r="IP45" s="10"/>
      <c r="IQ45" s="10"/>
      <c r="IR45" s="10"/>
      <c r="IS45" s="10"/>
      <c r="IT45" s="10"/>
      <c r="IU45" s="10"/>
    </row>
    <row r="46" spans="1:255" ht="10" customHeight="1" x14ac:dyDescent="0.25">
      <c r="A46" s="18"/>
      <c r="B46" s="19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/>
      <c r="IN46" s="10"/>
      <c r="IO46" s="10"/>
      <c r="IP46" s="10"/>
      <c r="IQ46" s="10"/>
      <c r="IR46" s="10"/>
      <c r="IS46" s="10"/>
      <c r="IT46" s="10"/>
      <c r="IU46" s="10"/>
    </row>
    <row r="47" spans="1:255" ht="10" customHeight="1" x14ac:dyDescent="0.25">
      <c r="A47" s="20"/>
      <c r="B47" s="19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0"/>
      <c r="IO47" s="10"/>
      <c r="IP47" s="10"/>
      <c r="IQ47" s="10"/>
      <c r="IR47" s="10"/>
      <c r="IS47" s="10"/>
      <c r="IT47" s="10"/>
      <c r="IU47" s="10"/>
    </row>
    <row r="48" spans="1:255" ht="10" customHeight="1" x14ac:dyDescent="0.25">
      <c r="A48" s="18"/>
      <c r="B48" s="19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  <c r="IG48" s="10"/>
      <c r="IH48" s="10"/>
      <c r="II48" s="10"/>
      <c r="IJ48" s="10"/>
      <c r="IK48" s="10"/>
      <c r="IL48" s="10"/>
      <c r="IM48" s="10"/>
      <c r="IN48" s="10"/>
      <c r="IO48" s="10"/>
      <c r="IP48" s="10"/>
      <c r="IQ48" s="10"/>
      <c r="IR48" s="10"/>
      <c r="IS48" s="10"/>
      <c r="IT48" s="10"/>
      <c r="IU48" s="10"/>
    </row>
    <row r="49" spans="1:255" ht="10" customHeight="1" x14ac:dyDescent="0.25">
      <c r="A49" s="18"/>
      <c r="B49" s="19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  <c r="II49" s="10"/>
      <c r="IJ49" s="10"/>
      <c r="IK49" s="10"/>
      <c r="IL49" s="10"/>
      <c r="IM49" s="10"/>
      <c r="IN49" s="10"/>
      <c r="IO49" s="10"/>
      <c r="IP49" s="10"/>
      <c r="IQ49" s="10"/>
      <c r="IR49" s="10"/>
      <c r="IS49" s="10"/>
      <c r="IT49" s="10"/>
      <c r="IU49" s="10"/>
    </row>
    <row r="50" spans="1:255" ht="10" customHeight="1" x14ac:dyDescent="0.25">
      <c r="A50" s="21"/>
      <c r="B50" s="19"/>
      <c r="C50" s="10"/>
      <c r="D50" s="10"/>
      <c r="E50" s="10"/>
      <c r="F50" s="10"/>
      <c r="G50" s="10"/>
      <c r="H50" s="10"/>
      <c r="I50" s="10"/>
      <c r="J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  <c r="IG50" s="10"/>
      <c r="IH50" s="10"/>
      <c r="II50" s="10"/>
      <c r="IJ50" s="10"/>
      <c r="IK50" s="10"/>
      <c r="IL50" s="10"/>
      <c r="IM50" s="10"/>
      <c r="IN50" s="10"/>
      <c r="IO50" s="10"/>
      <c r="IP50" s="10"/>
      <c r="IQ50" s="10"/>
      <c r="IR50" s="10"/>
      <c r="IS50" s="10"/>
      <c r="IT50" s="10"/>
      <c r="IU50" s="10"/>
    </row>
    <row r="51" spans="1:255" ht="10" customHeight="1" x14ac:dyDescent="0.25">
      <c r="B51" s="10"/>
      <c r="C51" s="10"/>
      <c r="D51" s="10"/>
      <c r="E51" s="10"/>
      <c r="F51" s="10"/>
      <c r="G51" s="10"/>
      <c r="H51" s="10"/>
      <c r="I51" s="10"/>
      <c r="J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0"/>
      <c r="IE51" s="10"/>
      <c r="IF51" s="10"/>
      <c r="IG51" s="10"/>
      <c r="IH51" s="10"/>
      <c r="II51" s="10"/>
      <c r="IJ51" s="10"/>
      <c r="IK51" s="10"/>
      <c r="IL51" s="10"/>
      <c r="IM51" s="10"/>
      <c r="IN51" s="10"/>
      <c r="IO51" s="10"/>
      <c r="IP51" s="10"/>
      <c r="IQ51" s="10"/>
      <c r="IR51" s="10"/>
      <c r="IS51" s="10"/>
      <c r="IT51" s="10"/>
      <c r="IU51" s="10"/>
    </row>
    <row r="52" spans="1:255" ht="11.15" customHeight="1" x14ac:dyDescent="0.25"/>
    <row r="53" spans="1:255" ht="11.15" customHeight="1" x14ac:dyDescent="0.25"/>
    <row r="54" spans="1:255" ht="11.15" customHeight="1" x14ac:dyDescent="0.25"/>
    <row r="55" spans="1:255" ht="11.15" customHeight="1" x14ac:dyDescent="0.25"/>
    <row r="56" spans="1:255" ht="11.15" customHeight="1" x14ac:dyDescent="0.25"/>
    <row r="57" spans="1:255" ht="11.15" customHeight="1" x14ac:dyDescent="0.25"/>
  </sheetData>
  <phoneticPr fontId="0" type="noConversion"/>
  <pageMargins left="0.75" right="0.75" top="1" bottom="1" header="0.5" footer="0.5"/>
  <pageSetup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H11" sqref="H11"/>
    </sheetView>
  </sheetViews>
  <sheetFormatPr defaultRowHeight="12.5" x14ac:dyDescent="0.25"/>
  <sheetData>
    <row r="1" spans="1:7" x14ac:dyDescent="0.25">
      <c r="A1" s="5" t="s">
        <v>0</v>
      </c>
      <c r="B1" s="6" t="s">
        <v>1</v>
      </c>
      <c r="C1" s="7" t="s">
        <v>1</v>
      </c>
      <c r="D1" s="8">
        <v>0.05</v>
      </c>
      <c r="E1" s="9">
        <v>0.05</v>
      </c>
      <c r="F1" s="8">
        <v>1.0900000000000001</v>
      </c>
      <c r="G1" s="9">
        <v>1.0900000000000001</v>
      </c>
    </row>
    <row r="2" spans="1:7" x14ac:dyDescent="0.25">
      <c r="A2" s="42" t="s">
        <v>4</v>
      </c>
      <c r="B2" s="33" t="s">
        <v>5</v>
      </c>
      <c r="C2" s="43" t="s">
        <v>6</v>
      </c>
      <c r="D2" s="33" t="s">
        <v>5</v>
      </c>
      <c r="E2" s="43" t="s">
        <v>6</v>
      </c>
      <c r="F2" s="33" t="s">
        <v>5</v>
      </c>
      <c r="G2" s="43" t="s">
        <v>6</v>
      </c>
    </row>
    <row r="3" spans="1:7" x14ac:dyDescent="0.25">
      <c r="A3" s="44" t="s">
        <v>7</v>
      </c>
      <c r="B3" s="45">
        <v>11770</v>
      </c>
      <c r="C3" s="46">
        <f>B3/12</f>
        <v>980.83333333333337</v>
      </c>
      <c r="D3" s="45">
        <f>B3*0.05</f>
        <v>588.5</v>
      </c>
      <c r="E3" s="46">
        <v>50</v>
      </c>
      <c r="F3" s="47">
        <v>12830</v>
      </c>
      <c r="G3" s="46">
        <v>1070</v>
      </c>
    </row>
    <row r="4" spans="1:7" x14ac:dyDescent="0.25">
      <c r="A4" s="44" t="s">
        <v>8</v>
      </c>
      <c r="B4" s="45">
        <v>15930</v>
      </c>
      <c r="C4" s="46">
        <f t="shared" ref="C4:C11" si="0">B4/12</f>
        <v>1327.5</v>
      </c>
      <c r="D4" s="45">
        <f t="shared" ref="D4:D11" si="1">B4*0.05</f>
        <v>796.5</v>
      </c>
      <c r="E4" s="46">
        <v>67</v>
      </c>
      <c r="F4" s="47">
        <f t="shared" ref="F4:F9" si="2">B4*1.09</f>
        <v>17363.7</v>
      </c>
      <c r="G4" s="46">
        <f t="shared" ref="G4:G11" si="3">F4/12</f>
        <v>1446.9750000000001</v>
      </c>
    </row>
    <row r="5" spans="1:7" x14ac:dyDescent="0.25">
      <c r="A5" s="44" t="s">
        <v>9</v>
      </c>
      <c r="B5" s="45">
        <v>20090</v>
      </c>
      <c r="C5" s="46">
        <v>1675</v>
      </c>
      <c r="D5" s="45">
        <f t="shared" si="1"/>
        <v>1004.5</v>
      </c>
      <c r="E5" s="46">
        <f t="shared" ref="E5:E8" si="4">D5/12</f>
        <v>83.708333333333329</v>
      </c>
      <c r="F5" s="47">
        <v>21899</v>
      </c>
      <c r="G5" s="46">
        <f t="shared" si="3"/>
        <v>1824.9166666666667</v>
      </c>
    </row>
    <row r="6" spans="1:7" x14ac:dyDescent="0.25">
      <c r="A6" s="44" t="s">
        <v>10</v>
      </c>
      <c r="B6" s="45">
        <v>24250</v>
      </c>
      <c r="C6" s="46">
        <f t="shared" si="0"/>
        <v>2020.8333333333333</v>
      </c>
      <c r="D6" s="45">
        <f t="shared" si="1"/>
        <v>1212.5</v>
      </c>
      <c r="E6" s="46">
        <v>102</v>
      </c>
      <c r="F6" s="47">
        <f t="shared" si="2"/>
        <v>26432.500000000004</v>
      </c>
      <c r="G6" s="46">
        <f t="shared" si="3"/>
        <v>2202.7083333333335</v>
      </c>
    </row>
    <row r="7" spans="1:7" x14ac:dyDescent="0.25">
      <c r="A7" s="44" t="s">
        <v>11</v>
      </c>
      <c r="B7" s="45">
        <v>28410</v>
      </c>
      <c r="C7" s="46">
        <f t="shared" si="0"/>
        <v>2367.5</v>
      </c>
      <c r="D7" s="45">
        <f t="shared" si="1"/>
        <v>1420.5</v>
      </c>
      <c r="E7" s="46">
        <v>119</v>
      </c>
      <c r="F7" s="47">
        <f t="shared" si="2"/>
        <v>30966.9</v>
      </c>
      <c r="G7" s="46">
        <f t="shared" si="3"/>
        <v>2580.5750000000003</v>
      </c>
    </row>
    <row r="8" spans="1:7" x14ac:dyDescent="0.25">
      <c r="A8" s="44" t="s">
        <v>12</v>
      </c>
      <c r="B8" s="45">
        <v>32570</v>
      </c>
      <c r="C8" s="46">
        <v>2715</v>
      </c>
      <c r="D8" s="45">
        <f t="shared" si="1"/>
        <v>1628.5</v>
      </c>
      <c r="E8" s="46">
        <f t="shared" si="4"/>
        <v>135.70833333333334</v>
      </c>
      <c r="F8" s="47">
        <v>35502</v>
      </c>
      <c r="G8" s="46">
        <f t="shared" si="3"/>
        <v>2958.5</v>
      </c>
    </row>
    <row r="9" spans="1:7" x14ac:dyDescent="0.25">
      <c r="A9" s="44" t="s">
        <v>13</v>
      </c>
      <c r="B9" s="45">
        <v>36730</v>
      </c>
      <c r="C9" s="46">
        <f t="shared" si="0"/>
        <v>3060.8333333333335</v>
      </c>
      <c r="D9" s="45">
        <f t="shared" si="1"/>
        <v>1836.5</v>
      </c>
      <c r="E9" s="46">
        <v>154</v>
      </c>
      <c r="F9" s="47">
        <f t="shared" si="2"/>
        <v>40035.700000000004</v>
      </c>
      <c r="G9" s="46">
        <v>3337</v>
      </c>
    </row>
    <row r="10" spans="1:7" x14ac:dyDescent="0.25">
      <c r="A10" s="44" t="s">
        <v>14</v>
      </c>
      <c r="B10" s="45">
        <v>40890</v>
      </c>
      <c r="C10" s="46">
        <f t="shared" si="0"/>
        <v>3407.5</v>
      </c>
      <c r="D10" s="45">
        <f t="shared" si="1"/>
        <v>2044.5</v>
      </c>
      <c r="E10" s="46">
        <v>171</v>
      </c>
      <c r="F10" s="47">
        <v>44571</v>
      </c>
      <c r="G10" s="46">
        <v>3715</v>
      </c>
    </row>
    <row r="11" spans="1:7" x14ac:dyDescent="0.25">
      <c r="A11" s="48" t="s">
        <v>15</v>
      </c>
      <c r="B11" s="49">
        <v>4160</v>
      </c>
      <c r="C11" s="46">
        <f t="shared" si="0"/>
        <v>346.66666666666669</v>
      </c>
      <c r="D11" s="45">
        <f t="shared" si="1"/>
        <v>208</v>
      </c>
      <c r="E11" s="46">
        <v>18</v>
      </c>
      <c r="F11" s="47">
        <v>4535</v>
      </c>
      <c r="G11" s="46">
        <f t="shared" si="3"/>
        <v>377.91666666666669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Rounded up to $1-Print this one</vt:lpstr>
      <vt:lpstr>5% and 109%</vt:lpstr>
      <vt:lpstr>'Rounded up to $1-Print this one'!Print_Area</vt:lpstr>
    </vt:vector>
  </TitlesOfParts>
  <Company>DMAS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mcloud</dc:creator>
  <cp:lastModifiedBy>Cindy Olson</cp:lastModifiedBy>
  <cp:lastPrinted>2022-06-16T12:44:59Z</cp:lastPrinted>
  <dcterms:created xsi:type="dcterms:W3CDTF">2003-02-07T20:49:42Z</dcterms:created>
  <dcterms:modified xsi:type="dcterms:W3CDTF">2022-06-16T12:45:51Z</dcterms:modified>
</cp:coreProperties>
</file>