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UDGET\STAFF\Monica\Reports\"/>
    </mc:Choice>
  </mc:AlternateContent>
  <xr:revisionPtr revIDLastSave="0" documentId="8_{D586BC82-5C89-418C-AEE2-39C1B330BC8C}" xr6:coauthVersionLast="47" xr6:coauthVersionMax="47" xr10:uidLastSave="{00000000-0000-0000-0000-000000000000}"/>
  <bookViews>
    <workbookView xWindow="-108" yWindow="-108" windowWidth="23256" windowHeight="13896" xr2:uid="{6BB29CC4-B9C7-4696-A6E7-6536A9C38EE9}"/>
  </bookViews>
  <sheets>
    <sheet name="Public LUR" sheetId="1" r:id="rId1"/>
  </sheets>
  <externalReferences>
    <externalReference r:id="rId2"/>
  </externalReferences>
  <definedNames>
    <definedName name="_2025">#REF!</definedName>
    <definedName name="_xlnm._FilterDatabase" localSheetId="0" hidden="1">'Public LUR'!$A$5:$G$167</definedName>
    <definedName name="lur_2025">#REF!</definedName>
    <definedName name="LUR456SFY_15" localSheetId="0">#REF!</definedName>
    <definedName name="LUR456SFY_15">#REF!</definedName>
    <definedName name="LUR456SFY_16" localSheetId="0">'Public LUR'!$A$5:$G$154</definedName>
    <definedName name="LUR456SFY_16">#REF!</definedName>
    <definedName name="LUR456SFY_16LASTLINE" localSheetId="0">#REF!</definedName>
    <definedName name="LUR456SFY_16LASTLINE">#REF!</definedName>
    <definedName name="LURCHIPSFY_1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2" i="1" l="1"/>
  <c r="F151" i="1"/>
  <c r="F150" i="1"/>
  <c r="F149" i="1"/>
  <c r="F148" i="1"/>
  <c r="F147" i="1"/>
  <c r="F146" i="1"/>
  <c r="F145" i="1"/>
  <c r="F144" i="1"/>
  <c r="G153" i="1"/>
  <c r="F143" i="1"/>
  <c r="E153" i="1"/>
  <c r="D153" i="1"/>
  <c r="C153" i="1"/>
  <c r="B153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G141" i="1"/>
  <c r="E141" i="1"/>
  <c r="F103" i="1"/>
  <c r="C141" i="1"/>
  <c r="B14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D101" i="1"/>
  <c r="B101" i="1"/>
  <c r="B157" i="1" s="1"/>
  <c r="F153" i="1" l="1"/>
  <c r="F141" i="1"/>
  <c r="F101" i="1"/>
  <c r="F157" i="1" s="1"/>
  <c r="D141" i="1"/>
  <c r="D157" i="1" s="1"/>
</calcChain>
</file>

<file path=xl/sharedStrings.xml><?xml version="1.0" encoding="utf-8"?>
<sst xmlns="http://schemas.openxmlformats.org/spreadsheetml/2006/main" count="339" uniqueCount="163">
  <si>
    <t>Virginia Department of Medical Assistance Services</t>
  </si>
  <si>
    <t>Locality Utilization Report</t>
  </si>
  <si>
    <t>CITY/COUNTY</t>
  </si>
  <si>
    <t>FFS Payments</t>
  </si>
  <si>
    <t>FFS Unduplicated Recipients</t>
  </si>
  <si>
    <t>Managed Care Payments</t>
  </si>
  <si>
    <t>Managed Care Unduplicated Recipients</t>
  </si>
  <si>
    <t>Total Payments</t>
  </si>
  <si>
    <t>Total Unduplicated Recipients</t>
  </si>
  <si>
    <t>001 - ACCOMACK</t>
  </si>
  <si>
    <t>003 - ALBEMARLE</t>
  </si>
  <si>
    <t>005 - ALLEGHANY</t>
  </si>
  <si>
    <t>007 - AMELIA</t>
  </si>
  <si>
    <t>009 - AMHERST</t>
  </si>
  <si>
    <t>011 - APPOMATTOX</t>
  </si>
  <si>
    <t>013 - ARLINGTON</t>
  </si>
  <si>
    <t>015 - AUGUSTA</t>
  </si>
  <si>
    <t>017 - BATH</t>
  </si>
  <si>
    <t>019 - BEDFORD COUNTY</t>
  </si>
  <si>
    <t>021 - BLAND</t>
  </si>
  <si>
    <t>023 - BOTETOURT</t>
  </si>
  <si>
    <t>025 - BRUNSWICK</t>
  </si>
  <si>
    <t>027 - BUCHANAN</t>
  </si>
  <si>
    <t>029 - BUCKINGHAM</t>
  </si>
  <si>
    <t>031 - CAMPBELL</t>
  </si>
  <si>
    <t>033 - CAROLINE</t>
  </si>
  <si>
    <t>035 - CARROLL</t>
  </si>
  <si>
    <t>036 - CHARLES CITY</t>
  </si>
  <si>
    <t>037 - CHARLOTTE</t>
  </si>
  <si>
    <t>041 - CHESTERFIELD</t>
  </si>
  <si>
    <t>043 - CLARKE</t>
  </si>
  <si>
    <t>045 - CRAIG</t>
  </si>
  <si>
    <t>047 - CULPEPER</t>
  </si>
  <si>
    <t>049 - CUMBERLAND</t>
  </si>
  <si>
    <t>051 - DICKENSON</t>
  </si>
  <si>
    <t>053 - DINWIDDIE</t>
  </si>
  <si>
    <t>057 - ESSEX</t>
  </si>
  <si>
    <t>059 - FAIRFAX COUNTY</t>
  </si>
  <si>
    <t>061 - FAUQUIER</t>
  </si>
  <si>
    <t>063 - FLOYD</t>
  </si>
  <si>
    <t>065 - FLUVANNA</t>
  </si>
  <si>
    <t>067 - FRANKLIN COUNTY</t>
  </si>
  <si>
    <t>069 - FREDERICK</t>
  </si>
  <si>
    <t>071 - GILES</t>
  </si>
  <si>
    <t>073 - GLOUCESTER</t>
  </si>
  <si>
    <t>075 - GOOCHLAND</t>
  </si>
  <si>
    <t>077 - GRAYSON</t>
  </si>
  <si>
    <t>079 - GREENE</t>
  </si>
  <si>
    <t>081 - GREENSVILLE</t>
  </si>
  <si>
    <t>083 - HALIFAX</t>
  </si>
  <si>
    <t>085 - HANOVER</t>
  </si>
  <si>
    <t>087 - HENRICO</t>
  </si>
  <si>
    <t>089 - HENRY</t>
  </si>
  <si>
    <t>091 - HIGHLAND</t>
  </si>
  <si>
    <t>093 - ISLE OF WIGHT</t>
  </si>
  <si>
    <t>095 - JAMES CITY COUNTY</t>
  </si>
  <si>
    <t>097 - KING AND QUEEN</t>
  </si>
  <si>
    <t>099 - KING GEORGE</t>
  </si>
  <si>
    <t>101 - KING WILLIAM</t>
  </si>
  <si>
    <t>103 - LANCASTER</t>
  </si>
  <si>
    <t>105 - LEE</t>
  </si>
  <si>
    <t>107 - LOUDOUN</t>
  </si>
  <si>
    <t>109 - LOUISA COUNTY</t>
  </si>
  <si>
    <t>111 - LUNENBURG</t>
  </si>
  <si>
    <t>113 - MADISON</t>
  </si>
  <si>
    <t>115 - MATHEWS</t>
  </si>
  <si>
    <t>117 - MECKLENBURG</t>
  </si>
  <si>
    <t>119 - MIDDLESEX</t>
  </si>
  <si>
    <t>121 - MONTGOMERY</t>
  </si>
  <si>
    <t>125 - NELSON</t>
  </si>
  <si>
    <t>127 - NEW KENT</t>
  </si>
  <si>
    <t>131 - NORTHAMPTON</t>
  </si>
  <si>
    <t>133 - NORTHUMBERLAND</t>
  </si>
  <si>
    <t>135 - NOTTOWAY</t>
  </si>
  <si>
    <t>137 - ORANGE</t>
  </si>
  <si>
    <t>139 - PAGE</t>
  </si>
  <si>
    <t>141 - PATRICK</t>
  </si>
  <si>
    <t>143 - PITTSYLVANIA</t>
  </si>
  <si>
    <t>145 - POWHATAN</t>
  </si>
  <si>
    <t>147 - PRINCE EDWARD</t>
  </si>
  <si>
    <t>149 - PRINCE GEORGE</t>
  </si>
  <si>
    <t>153 - PRINCE WILLIAM</t>
  </si>
  <si>
    <t>155 - PULASKI</t>
  </si>
  <si>
    <t>157 - RAPPAHANNOCK</t>
  </si>
  <si>
    <t>159 - RICHMOND COUNTY</t>
  </si>
  <si>
    <t>161 - ROANOKE COUNTY</t>
  </si>
  <si>
    <t>163 - ROCKBRIDGE</t>
  </si>
  <si>
    <t>165 - ROCKINGHAM</t>
  </si>
  <si>
    <t>167 - RUSSELL</t>
  </si>
  <si>
    <t>169 - SCOTT</t>
  </si>
  <si>
    <t>171 - SHENANDOAH</t>
  </si>
  <si>
    <t>173 - SMYTH</t>
  </si>
  <si>
    <t>175 - SOUTHAMPTON</t>
  </si>
  <si>
    <t>177 - SPOTSYLVANIA</t>
  </si>
  <si>
    <t>179 - STAFFORD</t>
  </si>
  <si>
    <t>181 - SURRY</t>
  </si>
  <si>
    <t>183 - SUSSEX</t>
  </si>
  <si>
    <t>185 - TAZEWELL</t>
  </si>
  <si>
    <t>187 - WARREN</t>
  </si>
  <si>
    <t>191 - WASHINGTON</t>
  </si>
  <si>
    <t>193 - WESTMORELAND</t>
  </si>
  <si>
    <t>195 - WISE</t>
  </si>
  <si>
    <t>197 - WYTHE</t>
  </si>
  <si>
    <t>199 - YORK</t>
  </si>
  <si>
    <t>County Total</t>
  </si>
  <si>
    <t>510 - ALEXANDRIA</t>
  </si>
  <si>
    <t>520 - BRISTOL</t>
  </si>
  <si>
    <t>530 - BUENA VISTA</t>
  </si>
  <si>
    <t>540 - CHARLOTTESVILLE</t>
  </si>
  <si>
    <t>550 - CHESAPEAKE</t>
  </si>
  <si>
    <t>570 - COLONIAL HEIGHTS</t>
  </si>
  <si>
    <t>580 - COVINGTON</t>
  </si>
  <si>
    <t>590 - DANVILLE</t>
  </si>
  <si>
    <t>595 - EMPORIA</t>
  </si>
  <si>
    <t>600 - FAIRFAX CITY</t>
  </si>
  <si>
    <t>610 - FALLS CHURCH</t>
  </si>
  <si>
    <t>620 - FRANKLIN CITY</t>
  </si>
  <si>
    <t>630 - FREDERICKSBURG</t>
  </si>
  <si>
    <t>640 - GALAX</t>
  </si>
  <si>
    <t>650 - HAMPTON</t>
  </si>
  <si>
    <t>660 - HARRISONBURG</t>
  </si>
  <si>
    <t>670 - HOPEWELL</t>
  </si>
  <si>
    <t>678 - LEXINGTON</t>
  </si>
  <si>
    <t>680 - LYNCHBURG</t>
  </si>
  <si>
    <t>683 - CITY OF MANASSAS</t>
  </si>
  <si>
    <t>685 - MANASSAS PARK</t>
  </si>
  <si>
    <t>690 - MARTINSVILLE</t>
  </si>
  <si>
    <t>700 - NEWPORT NEWS</t>
  </si>
  <si>
    <t>710 - NORFOLK</t>
  </si>
  <si>
    <t>720 - NORTON</t>
  </si>
  <si>
    <t>730 - PETERSBURG</t>
  </si>
  <si>
    <t>735 - POQUOSON</t>
  </si>
  <si>
    <t>740 - PORTSMOUTH</t>
  </si>
  <si>
    <t>750 - RADFORD</t>
  </si>
  <si>
    <t>760 - RICHMOND CITY</t>
  </si>
  <si>
    <t>770 - ROANOKE CITY</t>
  </si>
  <si>
    <t>775 - SALEM</t>
  </si>
  <si>
    <t>790 - STAUNTON</t>
  </si>
  <si>
    <t>800 - SUFFOLK</t>
  </si>
  <si>
    <t>810 - VIRGINIA BEACH</t>
  </si>
  <si>
    <t>820 - WAYNESBORO</t>
  </si>
  <si>
    <t>830 - WILLIAMSBURG</t>
  </si>
  <si>
    <t>840 - WINCHESTER</t>
  </si>
  <si>
    <t>City Total</t>
  </si>
  <si>
    <t>975 - DEPT OF MED ASSIST SVCS</t>
  </si>
  <si>
    <t>983 - SOUTHERN VA M H INST</t>
  </si>
  <si>
    <t>985 - SOUTHEASTERN VA TRNG CTR</t>
  </si>
  <si>
    <t>989 - SOUTHSIDE VA TRAIN CNTR</t>
  </si>
  <si>
    <t>990 - CENTRAL VA TRNG CTR</t>
  </si>
  <si>
    <t>992 - SOUTHWESTERN VA MH INST</t>
  </si>
  <si>
    <t>993 - PIEDMONT GERIATRIC HOSP</t>
  </si>
  <si>
    <t>995 - DEJARNETTE CENTER</t>
  </si>
  <si>
    <t>996 - HIRAM DAVIS MED CTR</t>
  </si>
  <si>
    <t>997 - CATAWBA HOSPITAL</t>
  </si>
  <si>
    <t>Institution Total</t>
  </si>
  <si>
    <t>Unduplicated Recipient Total**</t>
  </si>
  <si>
    <t>Payments Identifiable by Recipient Location</t>
  </si>
  <si>
    <t>** Final Total is the State Wide Unduplicated Total, not the sum of the city/counties</t>
  </si>
  <si>
    <t>Medicaid Program</t>
  </si>
  <si>
    <t>State Fiscal Year 2026</t>
  </si>
  <si>
    <t xml:space="preserve">* Figures are for Medicaid only.  SFY 2026 data run date of 07/20/2026. Note: claims with no indication of FIPS are supplied a FIPS </t>
  </si>
  <si>
    <t>*** Recipient numbers are surpressed for localities with populations less than 20,000 based upon 2020 census reporting.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</si>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</sst>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 Black"/>
      <family val="2"/>
    </font>
    <font>
      <b/>
      <sz val="9"/>
      <name val="Arial Black"/>
      <family val="2"/>
    </font>
    <font>
      <sz val="9"/>
      <name val="Arial Black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Palatino"/>
    </font>
    <font>
      <sz val="9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4"/>
      <name val="Palatino"/>
    </font>
    <font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Palatino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Palatino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8" fontId="8" fillId="3" borderId="2" xfId="0" applyNumberFormat="1" applyFont="1" applyFill="1" applyBorder="1" applyAlignment="1">
      <alignment vertical="top" wrapText="1"/>
    </xf>
    <xf numFmtId="3" fontId="8" fillId="3" borderId="2" xfId="0" applyNumberFormat="1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left" vertical="top" wrapText="1"/>
    </xf>
    <xf numFmtId="8" fontId="8" fillId="4" borderId="2" xfId="0" applyNumberFormat="1" applyFont="1" applyFill="1" applyBorder="1" applyAlignment="1">
      <alignment vertical="top" wrapText="1"/>
    </xf>
    <xf numFmtId="3" fontId="8" fillId="4" borderId="2" xfId="0" applyNumberFormat="1" applyFont="1" applyFill="1" applyBorder="1" applyAlignment="1">
      <alignment vertical="top" wrapText="1"/>
    </xf>
    <xf numFmtId="0" fontId="6" fillId="5" borderId="3" xfId="0" applyFont="1" applyFill="1" applyBorder="1" applyAlignment="1">
      <alignment horizontal="left" vertical="top" wrapText="1"/>
    </xf>
    <xf numFmtId="43" fontId="9" fillId="5" borderId="3" xfId="1" applyFont="1" applyFill="1" applyBorder="1" applyAlignment="1">
      <alignment horizontal="left" vertical="top" wrapText="1"/>
    </xf>
    <xf numFmtId="164" fontId="9" fillId="5" borderId="3" xfId="1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10" fillId="0" borderId="0" xfId="0" applyFont="1"/>
    <xf numFmtId="164" fontId="10" fillId="0" borderId="0" xfId="0" applyNumberFormat="1" applyFont="1"/>
    <xf numFmtId="8" fontId="9" fillId="5" borderId="3" xfId="0" applyNumberFormat="1" applyFont="1" applyFill="1" applyBorder="1" applyAlignment="1">
      <alignment vertical="top" wrapText="1"/>
    </xf>
    <xf numFmtId="3" fontId="9" fillId="5" borderId="3" xfId="0" applyNumberFormat="1" applyFont="1" applyFill="1" applyBorder="1" applyAlignment="1">
      <alignment vertical="top" wrapText="1"/>
    </xf>
    <xf numFmtId="0" fontId="0" fillId="0" borderId="0" xfId="0" applyProtection="1">
      <protection locked="0"/>
    </xf>
    <xf numFmtId="8" fontId="0" fillId="0" borderId="0" xfId="0" applyNumberFormat="1" applyProtection="1">
      <protection locked="0"/>
    </xf>
    <xf numFmtId="2" fontId="10" fillId="0" borderId="0" xfId="0" applyNumberFormat="1" applyFont="1"/>
    <xf numFmtId="3" fontId="10" fillId="0" borderId="0" xfId="0" applyNumberFormat="1" applyFont="1"/>
    <xf numFmtId="0" fontId="6" fillId="6" borderId="3" xfId="0" applyFont="1" applyFill="1" applyBorder="1" applyAlignment="1">
      <alignment horizontal="left" vertical="top" wrapText="1"/>
    </xf>
    <xf numFmtId="0" fontId="11" fillId="6" borderId="3" xfId="0" applyFont="1" applyFill="1" applyBorder="1" applyAlignment="1">
      <alignment horizontal="left" vertical="top" wrapText="1"/>
    </xf>
    <xf numFmtId="164" fontId="11" fillId="6" borderId="3" xfId="1" applyNumberFormat="1" applyFont="1" applyFill="1" applyBorder="1" applyAlignment="1">
      <alignment vertical="top" wrapText="1"/>
    </xf>
    <xf numFmtId="3" fontId="11" fillId="6" borderId="3" xfId="1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/>
    </xf>
    <xf numFmtId="0" fontId="10" fillId="7" borderId="0" xfId="0" applyFont="1" applyFill="1"/>
    <xf numFmtId="3" fontId="10" fillId="7" borderId="0" xfId="0" applyNumberFormat="1" applyFont="1" applyFill="1"/>
    <xf numFmtId="0" fontId="11" fillId="8" borderId="3" xfId="0" applyFont="1" applyFill="1" applyBorder="1" applyAlignment="1">
      <alignment horizontal="left" vertical="top" wrapText="1"/>
    </xf>
    <xf numFmtId="7" fontId="11" fillId="8" borderId="3" xfId="2" applyNumberFormat="1" applyFont="1" applyFill="1" applyBorder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7" fontId="11" fillId="8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12" fillId="0" borderId="0" xfId="0" applyFont="1"/>
    <xf numFmtId="0" fontId="13" fillId="0" borderId="0" xfId="0" applyFont="1"/>
    <xf numFmtId="3" fontId="13" fillId="0" borderId="0" xfId="0" applyNumberFormat="1" applyFont="1"/>
    <xf numFmtId="3" fontId="0" fillId="0" borderId="0" xfId="0" applyNumberFormat="1"/>
    <xf numFmtId="0" fontId="14" fillId="0" borderId="0" xfId="0" applyFont="1" applyAlignment="1">
      <alignment vertical="top"/>
    </xf>
    <xf numFmtId="6" fontId="15" fillId="0" borderId="0" xfId="0" applyNumberFormat="1" applyFont="1"/>
    <xf numFmtId="3" fontId="15" fillId="0" borderId="0" xfId="0" applyNumberFormat="1" applyFont="1"/>
    <xf numFmtId="6" fontId="16" fillId="0" borderId="0" xfId="0" applyNumberFormat="1" applyFont="1"/>
    <xf numFmtId="3" fontId="16" fillId="0" borderId="0" xfId="0" applyNumberFormat="1" applyFont="1"/>
    <xf numFmtId="0" fontId="17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3" fontId="17" fillId="0" borderId="0" xfId="0" applyNumberFormat="1" applyFont="1"/>
    <xf numFmtId="6" fontId="18" fillId="0" borderId="0" xfId="0" applyNumberFormat="1" applyFont="1"/>
    <xf numFmtId="0" fontId="19" fillId="0" borderId="0" xfId="0" applyFont="1"/>
    <xf numFmtId="165" fontId="20" fillId="0" borderId="0" xfId="0" applyNumberFormat="1" applyFont="1"/>
    <xf numFmtId="3" fontId="20" fillId="0" borderId="0" xfId="0" applyNumberFormat="1" applyFont="1"/>
    <xf numFmtId="165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ocalUtilReport%20Template%20v.4.0%20Copy%20Paste.xlsx" TargetMode="External"/><Relationship Id="rId2" Type="http://schemas.openxmlformats.org/officeDocument/2006/relationships/externalLinkPath" Target="file:///J:\BUDGET\STAFF\Monica\LocalUtilReport%20Template%20v.4.0%20Copy%20Paste.xlsx" TargetMode="External"/><Relationship Id="rId1" Type="http://schemas.openxmlformats.org/officeDocument/2006/relationships/externalLinkPath" Target="/BUDGET/STAFF/Monica/LocalUtilReport%20Template%20v.4.0%20Copy%20Pa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ste SAS LUR Raw data here"/>
      <sheetName val="LUR Summary"/>
      <sheetName val="DSS"/>
      <sheetName val="JLARC-AFS DMAS"/>
      <sheetName val="Public LUR"/>
      <sheetName val="Suppression list-'blank' value"/>
      <sheetName val="Instructions &amp; Note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47D5-6677-4392-AF42-3ACD11B6B463}">
  <sheetPr>
    <pageSetUpPr fitToPage="1"/>
  </sheetPr>
  <dimension ref="A1:AU167"/>
  <sheetViews>
    <sheetView tabSelected="1" zoomScaleNormal="100" workbookViewId="0">
      <pane ySplit="5" topLeftCell="A6" activePane="bottomLeft" state="frozen"/>
      <selection pane="bottomLeft" activeCell="K138" sqref="K138"/>
    </sheetView>
  </sheetViews>
  <sheetFormatPr defaultRowHeight="14.4"/>
  <cols>
    <col min="1" max="1" width="38" customWidth="1"/>
    <col min="2" max="2" width="22.6640625" style="56" customWidth="1"/>
    <col min="3" max="3" width="18.33203125" style="41" customWidth="1"/>
    <col min="4" max="4" width="22.6640625" style="56" customWidth="1"/>
    <col min="5" max="5" width="18.109375" style="41" customWidth="1"/>
    <col min="6" max="6" width="24.6640625" style="56" customWidth="1"/>
    <col min="7" max="7" width="18.44140625" customWidth="1"/>
    <col min="9" max="9" width="5" customWidth="1"/>
  </cols>
  <sheetData>
    <row r="1" spans="1:7" ht="15.6">
      <c r="A1" s="1" t="s">
        <v>0</v>
      </c>
      <c r="B1" s="2"/>
      <c r="C1" s="2"/>
      <c r="D1" s="2"/>
      <c r="E1" s="2"/>
      <c r="F1" s="2"/>
      <c r="G1" s="2"/>
    </row>
    <row r="2" spans="1:7" ht="15.6">
      <c r="A2" s="3" t="s">
        <v>1</v>
      </c>
      <c r="B2" s="4"/>
      <c r="C2" s="4"/>
      <c r="D2" s="4"/>
      <c r="E2" s="4"/>
      <c r="F2" s="4"/>
      <c r="G2" s="4"/>
    </row>
    <row r="3" spans="1:7" ht="15.6">
      <c r="A3" s="3" t="s">
        <v>158</v>
      </c>
      <c r="B3" s="4"/>
      <c r="C3" s="4"/>
      <c r="D3" s="4"/>
      <c r="E3" s="4"/>
      <c r="F3" s="4"/>
      <c r="G3" s="4"/>
    </row>
    <row r="4" spans="1:7" ht="15.6">
      <c r="A4" s="3" t="s">
        <v>159</v>
      </c>
      <c r="B4" s="4"/>
      <c r="C4" s="4"/>
      <c r="D4" s="4"/>
      <c r="E4" s="4"/>
      <c r="F4" s="4"/>
      <c r="G4" s="4"/>
    </row>
    <row r="5" spans="1:7" ht="51.6" customHeight="1">
      <c r="A5" s="5" t="s">
        <v>2</v>
      </c>
      <c r="B5" s="6" t="s">
        <v>3</v>
      </c>
      <c r="C5" s="7" t="s">
        <v>4</v>
      </c>
      <c r="D5" s="6" t="s">
        <v>5</v>
      </c>
      <c r="E5" s="7" t="s">
        <v>6</v>
      </c>
      <c r="F5" s="6" t="s">
        <v>7</v>
      </c>
      <c r="G5" s="7" t="s">
        <v>8</v>
      </c>
    </row>
    <row r="6" spans="1:7">
      <c r="A6" s="8" t="s">
        <v>9</v>
      </c>
      <c r="B6" s="9">
        <v>16939233.299926363</v>
      </c>
      <c r="C6" s="10">
        <v>6670</v>
      </c>
      <c r="D6" s="9">
        <v>95181890.029530123</v>
      </c>
      <c r="E6" s="10">
        <v>10610</v>
      </c>
      <c r="F6" s="9">
        <f>B6+D6</f>
        <v>112121123.32945648</v>
      </c>
      <c r="G6" s="10">
        <v>11489</v>
      </c>
    </row>
    <row r="7" spans="1:7">
      <c r="A7" s="11" t="s">
        <v>10</v>
      </c>
      <c r="B7" s="12">
        <v>40415659.604802758</v>
      </c>
      <c r="C7" s="13">
        <v>8454</v>
      </c>
      <c r="D7" s="12">
        <v>124884011.88936098</v>
      </c>
      <c r="E7" s="13">
        <v>14980</v>
      </c>
      <c r="F7" s="12">
        <f t="shared" ref="F7:F70" si="0">B7+D7</f>
        <v>165299671.49416375</v>
      </c>
      <c r="G7" s="13">
        <v>16265</v>
      </c>
    </row>
    <row r="8" spans="1:7">
      <c r="A8" s="8" t="s">
        <v>11</v>
      </c>
      <c r="B8" s="9">
        <v>9159097.477453569</v>
      </c>
      <c r="C8" s="10" t="s">
        <v>162</v>
      </c>
      <c r="D8" s="9">
        <v>42882655.609783128</v>
      </c>
      <c r="E8" s="10" t="s">
        <v>162</v>
      </c>
      <c r="F8" s="9">
        <f t="shared" si="0"/>
        <v>52041753.087236695</v>
      </c>
      <c r="G8" s="10" t="s">
        <v>162</v>
      </c>
    </row>
    <row r="9" spans="1:7">
      <c r="A9" s="11" t="s">
        <v>12</v>
      </c>
      <c r="B9" s="12">
        <v>4019580.7399827451</v>
      </c>
      <c r="C9" s="13" t="s">
        <v>162</v>
      </c>
      <c r="D9" s="12">
        <v>28798791.569855452</v>
      </c>
      <c r="E9" s="13" t="s">
        <v>162</v>
      </c>
      <c r="F9" s="12">
        <f t="shared" si="0"/>
        <v>32818372.309838198</v>
      </c>
      <c r="G9" s="13" t="s">
        <v>162</v>
      </c>
    </row>
    <row r="10" spans="1:7">
      <c r="A10" s="8" t="s">
        <v>13</v>
      </c>
      <c r="B10" s="9">
        <v>37538894.594825476</v>
      </c>
      <c r="C10" s="10">
        <v>4053</v>
      </c>
      <c r="D10" s="9">
        <v>69337248.91963391</v>
      </c>
      <c r="E10" s="10">
        <v>7888</v>
      </c>
      <c r="F10" s="9">
        <f t="shared" si="0"/>
        <v>106876143.51445939</v>
      </c>
      <c r="G10" s="10">
        <v>8477</v>
      </c>
    </row>
    <row r="11" spans="1:7">
      <c r="A11" s="11" t="s">
        <v>14</v>
      </c>
      <c r="B11" s="12">
        <v>13084283.247437365</v>
      </c>
      <c r="C11" s="13">
        <v>2232</v>
      </c>
      <c r="D11" s="12">
        <v>39422947.68979799</v>
      </c>
      <c r="E11" s="13">
        <v>4395</v>
      </c>
      <c r="F11" s="12">
        <f t="shared" si="0"/>
        <v>52507230.937235355</v>
      </c>
      <c r="G11" s="13">
        <v>4717</v>
      </c>
    </row>
    <row r="12" spans="1:7">
      <c r="A12" s="8" t="s">
        <v>15</v>
      </c>
      <c r="B12" s="9">
        <v>75583261.814664125</v>
      </c>
      <c r="C12" s="10">
        <v>17202</v>
      </c>
      <c r="D12" s="9">
        <v>227912198.0688827</v>
      </c>
      <c r="E12" s="10">
        <v>25589</v>
      </c>
      <c r="F12" s="9">
        <f t="shared" si="0"/>
        <v>303495459.88354683</v>
      </c>
      <c r="G12" s="10">
        <v>27845</v>
      </c>
    </row>
    <row r="13" spans="1:7">
      <c r="A13" s="11" t="s">
        <v>16</v>
      </c>
      <c r="B13" s="12">
        <v>38737793.949827984</v>
      </c>
      <c r="C13" s="13">
        <v>8105</v>
      </c>
      <c r="D13" s="12">
        <v>122611003.62935965</v>
      </c>
      <c r="E13" s="13">
        <v>14854</v>
      </c>
      <c r="F13" s="12">
        <f t="shared" si="0"/>
        <v>161348797.57918763</v>
      </c>
      <c r="G13" s="13">
        <v>15957</v>
      </c>
    </row>
    <row r="14" spans="1:7">
      <c r="A14" s="8" t="s">
        <v>17</v>
      </c>
      <c r="B14" s="9">
        <v>1488807.4474929962</v>
      </c>
      <c r="C14" s="10" t="s">
        <v>162</v>
      </c>
      <c r="D14" s="9">
        <v>7919440.9799632691</v>
      </c>
      <c r="E14" s="10" t="s">
        <v>162</v>
      </c>
      <c r="F14" s="9">
        <f t="shared" si="0"/>
        <v>9408248.4274562653</v>
      </c>
      <c r="G14" s="10" t="s">
        <v>162</v>
      </c>
    </row>
    <row r="15" spans="1:7">
      <c r="A15" s="11" t="s">
        <v>18</v>
      </c>
      <c r="B15" s="12">
        <v>49987978.349764839</v>
      </c>
      <c r="C15" s="13">
        <v>7402</v>
      </c>
      <c r="D15" s="12">
        <v>121108959.2694196</v>
      </c>
      <c r="E15" s="13">
        <v>14020</v>
      </c>
      <c r="F15" s="12">
        <f t="shared" si="0"/>
        <v>171096937.61918443</v>
      </c>
      <c r="G15" s="13">
        <v>15108</v>
      </c>
    </row>
    <row r="16" spans="1:7">
      <c r="A16" s="8" t="s">
        <v>19</v>
      </c>
      <c r="B16" s="9">
        <v>2861100.8824865841</v>
      </c>
      <c r="C16" s="10" t="s">
        <v>162</v>
      </c>
      <c r="D16" s="9">
        <v>13583566.699934339</v>
      </c>
      <c r="E16" s="10" t="s">
        <v>162</v>
      </c>
      <c r="F16" s="9">
        <f t="shared" si="0"/>
        <v>16444667.582420923</v>
      </c>
      <c r="G16" s="10" t="s">
        <v>162</v>
      </c>
    </row>
    <row r="17" spans="1:7">
      <c r="A17" s="11" t="s">
        <v>20</v>
      </c>
      <c r="B17" s="12">
        <v>10271107.577455234</v>
      </c>
      <c r="C17" s="13">
        <v>2508</v>
      </c>
      <c r="D17" s="12">
        <v>41587527.649802148</v>
      </c>
      <c r="E17" s="13">
        <v>4755</v>
      </c>
      <c r="F17" s="12">
        <f t="shared" si="0"/>
        <v>51858635.227257386</v>
      </c>
      <c r="G17" s="13">
        <v>5165</v>
      </c>
    </row>
    <row r="18" spans="1:7">
      <c r="A18" s="8" t="s">
        <v>21</v>
      </c>
      <c r="B18" s="9">
        <v>8107820.7724638116</v>
      </c>
      <c r="C18" s="10" t="s">
        <v>162</v>
      </c>
      <c r="D18" s="9">
        <v>55298526.219703771</v>
      </c>
      <c r="E18" s="10" t="s">
        <v>162</v>
      </c>
      <c r="F18" s="9">
        <f t="shared" si="0"/>
        <v>63406346.992167585</v>
      </c>
      <c r="G18" s="10" t="s">
        <v>162</v>
      </c>
    </row>
    <row r="19" spans="1:7">
      <c r="A19" s="11" t="s">
        <v>22</v>
      </c>
      <c r="B19" s="12">
        <v>11687044.837437529</v>
      </c>
      <c r="C19" s="13" t="s">
        <v>162</v>
      </c>
      <c r="D19" s="12">
        <v>70827981.419668898</v>
      </c>
      <c r="E19" s="13" t="s">
        <v>162</v>
      </c>
      <c r="F19" s="12">
        <f t="shared" si="0"/>
        <v>82515026.257106423</v>
      </c>
      <c r="G19" s="13" t="s">
        <v>162</v>
      </c>
    </row>
    <row r="20" spans="1:7">
      <c r="A20" s="8" t="s">
        <v>23</v>
      </c>
      <c r="B20" s="9">
        <v>9764536.2599524707</v>
      </c>
      <c r="C20" s="10" t="s">
        <v>162</v>
      </c>
      <c r="D20" s="9">
        <v>45356818.749763012</v>
      </c>
      <c r="E20" s="10" t="s">
        <v>162</v>
      </c>
      <c r="F20" s="9">
        <f t="shared" si="0"/>
        <v>55121355.009715483</v>
      </c>
      <c r="G20" s="10" t="s">
        <v>162</v>
      </c>
    </row>
    <row r="21" spans="1:7">
      <c r="A21" s="11" t="s">
        <v>24</v>
      </c>
      <c r="B21" s="12">
        <v>42211978.189800501</v>
      </c>
      <c r="C21" s="13">
        <v>7059</v>
      </c>
      <c r="D21" s="12">
        <v>117321306.30940323</v>
      </c>
      <c r="E21" s="13">
        <v>13713</v>
      </c>
      <c r="F21" s="12">
        <f t="shared" si="0"/>
        <v>159533284.49920374</v>
      </c>
      <c r="G21" s="13">
        <v>14785</v>
      </c>
    </row>
    <row r="22" spans="1:7">
      <c r="A22" s="8" t="s">
        <v>25</v>
      </c>
      <c r="B22" s="9">
        <v>12551932.009948546</v>
      </c>
      <c r="C22" s="10">
        <v>4622</v>
      </c>
      <c r="D22" s="9">
        <v>76521324.409613669</v>
      </c>
      <c r="E22" s="10">
        <v>8736</v>
      </c>
      <c r="F22" s="9">
        <f t="shared" si="0"/>
        <v>89073256.419562221</v>
      </c>
      <c r="G22" s="10">
        <v>9274</v>
      </c>
    </row>
    <row r="23" spans="1:7">
      <c r="A23" s="11" t="s">
        <v>26</v>
      </c>
      <c r="B23" s="12">
        <v>34499858.922349952</v>
      </c>
      <c r="C23" s="13">
        <v>4484</v>
      </c>
      <c r="D23" s="12">
        <v>76097990.799648553</v>
      </c>
      <c r="E23" s="13">
        <v>8555</v>
      </c>
      <c r="F23" s="12">
        <f t="shared" si="0"/>
        <v>110597849.72199851</v>
      </c>
      <c r="G23" s="13">
        <v>9236</v>
      </c>
    </row>
    <row r="24" spans="1:7">
      <c r="A24" s="8" t="s">
        <v>27</v>
      </c>
      <c r="B24" s="9">
        <v>1954323.7124913267</v>
      </c>
      <c r="C24" s="10" t="s">
        <v>162</v>
      </c>
      <c r="D24" s="9">
        <v>17275416.449909259</v>
      </c>
      <c r="E24" s="10" t="s">
        <v>162</v>
      </c>
      <c r="F24" s="9">
        <f t="shared" si="0"/>
        <v>19229740.162400585</v>
      </c>
      <c r="G24" s="10" t="s">
        <v>162</v>
      </c>
    </row>
    <row r="25" spans="1:7">
      <c r="A25" s="11" t="s">
        <v>28</v>
      </c>
      <c r="B25" s="12">
        <v>7694718.6349626612</v>
      </c>
      <c r="C25" s="13" t="s">
        <v>162</v>
      </c>
      <c r="D25" s="12">
        <v>33993498.089827359</v>
      </c>
      <c r="E25" s="13" t="s">
        <v>162</v>
      </c>
      <c r="F25" s="12">
        <f t="shared" si="0"/>
        <v>41688216.724790022</v>
      </c>
      <c r="G25" s="13" t="s">
        <v>162</v>
      </c>
    </row>
    <row r="26" spans="1:7">
      <c r="A26" s="8" t="s">
        <v>29</v>
      </c>
      <c r="B26" s="9">
        <v>276488598.52872527</v>
      </c>
      <c r="C26" s="10">
        <v>44869</v>
      </c>
      <c r="D26" s="9">
        <v>597383367.73706388</v>
      </c>
      <c r="E26" s="10">
        <v>78452</v>
      </c>
      <c r="F26" s="9">
        <f t="shared" si="0"/>
        <v>873871966.26578915</v>
      </c>
      <c r="G26" s="10">
        <v>83673</v>
      </c>
    </row>
    <row r="27" spans="1:7">
      <c r="A27" s="11" t="s">
        <v>30</v>
      </c>
      <c r="B27" s="12">
        <v>11170049.184947714</v>
      </c>
      <c r="C27" s="13" t="s">
        <v>162</v>
      </c>
      <c r="D27" s="12">
        <v>18208742.799904533</v>
      </c>
      <c r="E27" s="13" t="s">
        <v>162</v>
      </c>
      <c r="F27" s="12">
        <f t="shared" si="0"/>
        <v>29378791.984852247</v>
      </c>
      <c r="G27" s="13" t="s">
        <v>162</v>
      </c>
    </row>
    <row r="28" spans="1:7">
      <c r="A28" s="8" t="s">
        <v>31</v>
      </c>
      <c r="B28" s="9">
        <v>1753907.897491745</v>
      </c>
      <c r="C28" s="10" t="s">
        <v>162</v>
      </c>
      <c r="D28" s="9">
        <v>8869180.4899555631</v>
      </c>
      <c r="E28" s="10" t="s">
        <v>162</v>
      </c>
      <c r="F28" s="9">
        <f t="shared" si="0"/>
        <v>10623088.387447309</v>
      </c>
      <c r="G28" s="10" t="s">
        <v>162</v>
      </c>
    </row>
    <row r="29" spans="1:7">
      <c r="A29" s="11" t="s">
        <v>32</v>
      </c>
      <c r="B29" s="12">
        <v>31807474.239861827</v>
      </c>
      <c r="C29" s="13">
        <v>7124</v>
      </c>
      <c r="D29" s="12">
        <v>104049077.35943903</v>
      </c>
      <c r="E29" s="13">
        <v>11815</v>
      </c>
      <c r="F29" s="12">
        <f t="shared" si="0"/>
        <v>135856551.59930086</v>
      </c>
      <c r="G29" s="13">
        <v>12760</v>
      </c>
    </row>
    <row r="30" spans="1:7">
      <c r="A30" s="8" t="s">
        <v>33</v>
      </c>
      <c r="B30" s="9">
        <v>8358158.9999617804</v>
      </c>
      <c r="C30" s="10" t="s">
        <v>162</v>
      </c>
      <c r="D30" s="9">
        <v>27664440.419858217</v>
      </c>
      <c r="E30" s="10" t="s">
        <v>162</v>
      </c>
      <c r="F30" s="9">
        <f t="shared" si="0"/>
        <v>36022599.419819996</v>
      </c>
      <c r="G30" s="10" t="s">
        <v>162</v>
      </c>
    </row>
    <row r="31" spans="1:7">
      <c r="A31" s="11" t="s">
        <v>34</v>
      </c>
      <c r="B31" s="12">
        <v>9080507.2949561626</v>
      </c>
      <c r="C31" s="13" t="s">
        <v>162</v>
      </c>
      <c r="D31" s="12">
        <v>45329806.179792441</v>
      </c>
      <c r="E31" s="13" t="s">
        <v>162</v>
      </c>
      <c r="F31" s="12">
        <f t="shared" si="0"/>
        <v>54410313.474748604</v>
      </c>
      <c r="G31" s="13" t="s">
        <v>162</v>
      </c>
    </row>
    <row r="32" spans="1:7">
      <c r="A32" s="8" t="s">
        <v>35</v>
      </c>
      <c r="B32" s="9">
        <v>17291727.784925949</v>
      </c>
      <c r="C32" s="10">
        <v>4094</v>
      </c>
      <c r="D32" s="9">
        <v>69673861.459662467</v>
      </c>
      <c r="E32" s="10">
        <v>7972</v>
      </c>
      <c r="F32" s="9">
        <f t="shared" si="0"/>
        <v>86965589.24458842</v>
      </c>
      <c r="G32" s="10">
        <v>8470</v>
      </c>
    </row>
    <row r="33" spans="1:7">
      <c r="A33" s="11" t="s">
        <v>36</v>
      </c>
      <c r="B33" s="12">
        <v>5170274.8274771133</v>
      </c>
      <c r="C33" s="13" t="s">
        <v>162</v>
      </c>
      <c r="D33" s="12">
        <v>31760505.169836342</v>
      </c>
      <c r="E33" s="13" t="s">
        <v>162</v>
      </c>
      <c r="F33" s="12">
        <f t="shared" si="0"/>
        <v>36930779.997313455</v>
      </c>
      <c r="G33" s="13" t="s">
        <v>162</v>
      </c>
    </row>
    <row r="34" spans="1:7">
      <c r="A34" s="8" t="s">
        <v>37</v>
      </c>
      <c r="B34" s="9">
        <v>471596196.55041152</v>
      </c>
      <c r="C34" s="10">
        <v>98884</v>
      </c>
      <c r="D34" s="9">
        <v>1291673479.6534839</v>
      </c>
      <c r="E34" s="10">
        <v>153090</v>
      </c>
      <c r="F34" s="9">
        <f t="shared" si="0"/>
        <v>1763269676.2038953</v>
      </c>
      <c r="G34" s="10">
        <v>164646</v>
      </c>
    </row>
    <row r="35" spans="1:7">
      <c r="A35" s="11" t="s">
        <v>38</v>
      </c>
      <c r="B35" s="12">
        <v>26227637.782391954</v>
      </c>
      <c r="C35" s="13">
        <v>5866</v>
      </c>
      <c r="D35" s="12">
        <v>89053942.819545418</v>
      </c>
      <c r="E35" s="13">
        <v>9944</v>
      </c>
      <c r="F35" s="12">
        <f t="shared" si="0"/>
        <v>115281580.60193737</v>
      </c>
      <c r="G35" s="13">
        <v>10642</v>
      </c>
    </row>
    <row r="36" spans="1:7">
      <c r="A36" s="8" t="s">
        <v>39</v>
      </c>
      <c r="B36" s="9">
        <v>10971564.639952904</v>
      </c>
      <c r="C36" s="10" t="s">
        <v>162</v>
      </c>
      <c r="D36" s="9">
        <v>29646929.849861491</v>
      </c>
      <c r="E36" s="10" t="s">
        <v>162</v>
      </c>
      <c r="F36" s="9">
        <f t="shared" si="0"/>
        <v>40618494.489814393</v>
      </c>
      <c r="G36" s="10" t="s">
        <v>162</v>
      </c>
    </row>
    <row r="37" spans="1:7">
      <c r="A37" s="11" t="s">
        <v>40</v>
      </c>
      <c r="B37" s="12">
        <v>14016226.952427438</v>
      </c>
      <c r="C37" s="13">
        <v>2653</v>
      </c>
      <c r="D37" s="12">
        <v>42323395.049776435</v>
      </c>
      <c r="E37" s="13">
        <v>4863</v>
      </c>
      <c r="F37" s="12">
        <f t="shared" si="0"/>
        <v>56339622.002203874</v>
      </c>
      <c r="G37" s="13">
        <v>5335</v>
      </c>
    </row>
    <row r="38" spans="1:7">
      <c r="A38" s="8" t="s">
        <v>41</v>
      </c>
      <c r="B38" s="9">
        <v>26832420.869877424</v>
      </c>
      <c r="C38" s="10">
        <v>6369</v>
      </c>
      <c r="D38" s="9">
        <v>113723258.12945163</v>
      </c>
      <c r="E38" s="10">
        <v>12866</v>
      </c>
      <c r="F38" s="9">
        <f t="shared" si="0"/>
        <v>140555678.99932906</v>
      </c>
      <c r="G38" s="10">
        <v>13833</v>
      </c>
    </row>
    <row r="39" spans="1:7">
      <c r="A39" s="11" t="s">
        <v>42</v>
      </c>
      <c r="B39" s="12">
        <v>43687352.147292413</v>
      </c>
      <c r="C39" s="13">
        <v>9603</v>
      </c>
      <c r="D39" s="12">
        <v>122420387.06939244</v>
      </c>
      <c r="E39" s="13">
        <v>16453</v>
      </c>
      <c r="F39" s="12">
        <f t="shared" si="0"/>
        <v>166107739.21668485</v>
      </c>
      <c r="G39" s="13">
        <v>17758</v>
      </c>
    </row>
    <row r="40" spans="1:7">
      <c r="A40" s="8" t="s">
        <v>43</v>
      </c>
      <c r="B40" s="9">
        <v>8694809.9374611322</v>
      </c>
      <c r="C40" s="10" t="s">
        <v>162</v>
      </c>
      <c r="D40" s="9">
        <v>38164882.549821235</v>
      </c>
      <c r="E40" s="10" t="s">
        <v>162</v>
      </c>
      <c r="F40" s="9">
        <f t="shared" si="0"/>
        <v>46859692.487282366</v>
      </c>
      <c r="G40" s="10" t="s">
        <v>162</v>
      </c>
    </row>
    <row r="41" spans="1:7">
      <c r="A41" s="11" t="s">
        <v>44</v>
      </c>
      <c r="B41" s="12">
        <v>17266302.682419933</v>
      </c>
      <c r="C41" s="13">
        <v>4179</v>
      </c>
      <c r="D41" s="12">
        <v>69601262.729621932</v>
      </c>
      <c r="E41" s="13">
        <v>8078</v>
      </c>
      <c r="F41" s="12">
        <f t="shared" si="0"/>
        <v>86867565.412041873</v>
      </c>
      <c r="G41" s="13">
        <v>8611</v>
      </c>
    </row>
    <row r="42" spans="1:7">
      <c r="A42" s="8" t="s">
        <v>45</v>
      </c>
      <c r="B42" s="9">
        <v>7721836.4499643054</v>
      </c>
      <c r="C42" s="10">
        <v>1771</v>
      </c>
      <c r="D42" s="9">
        <v>27025805.399862379</v>
      </c>
      <c r="E42" s="10">
        <v>3103</v>
      </c>
      <c r="F42" s="9">
        <f t="shared" si="0"/>
        <v>34747641.849826686</v>
      </c>
      <c r="G42" s="10">
        <v>3357</v>
      </c>
    </row>
    <row r="43" spans="1:7">
      <c r="A43" s="11" t="s">
        <v>46</v>
      </c>
      <c r="B43" s="12">
        <v>8505211.9449634403</v>
      </c>
      <c r="C43" s="13" t="s">
        <v>162</v>
      </c>
      <c r="D43" s="12">
        <v>40281975.2998209</v>
      </c>
      <c r="E43" s="13" t="s">
        <v>162</v>
      </c>
      <c r="F43" s="12">
        <f t="shared" si="0"/>
        <v>48787187.24478434</v>
      </c>
      <c r="G43" s="13" t="s">
        <v>162</v>
      </c>
    </row>
    <row r="44" spans="1:7">
      <c r="A44" s="8" t="s">
        <v>47</v>
      </c>
      <c r="B44" s="9">
        <v>7851579.324963402</v>
      </c>
      <c r="C44" s="10">
        <v>2314</v>
      </c>
      <c r="D44" s="9">
        <v>35258412.529815979</v>
      </c>
      <c r="E44" s="10">
        <v>4183</v>
      </c>
      <c r="F44" s="9">
        <f t="shared" si="0"/>
        <v>43109991.854779378</v>
      </c>
      <c r="G44" s="10">
        <v>4535</v>
      </c>
    </row>
    <row r="45" spans="1:7">
      <c r="A45" s="11" t="s">
        <v>48</v>
      </c>
      <c r="B45" s="12">
        <v>8300983.5274659563</v>
      </c>
      <c r="C45" s="13" t="s">
        <v>162</v>
      </c>
      <c r="D45" s="12">
        <v>32206203.41983553</v>
      </c>
      <c r="E45" s="13" t="s">
        <v>162</v>
      </c>
      <c r="F45" s="12">
        <f t="shared" si="0"/>
        <v>40507186.947301485</v>
      </c>
      <c r="G45" s="13" t="s">
        <v>162</v>
      </c>
    </row>
    <row r="46" spans="1:7">
      <c r="A46" s="8" t="s">
        <v>49</v>
      </c>
      <c r="B46" s="9">
        <v>21181826.774912219</v>
      </c>
      <c r="C46" s="10">
        <v>5334</v>
      </c>
      <c r="D46" s="9">
        <v>96785814.579513013</v>
      </c>
      <c r="E46" s="10">
        <v>10427</v>
      </c>
      <c r="F46" s="9">
        <f t="shared" si="0"/>
        <v>117967641.35442524</v>
      </c>
      <c r="G46" s="10">
        <v>11244</v>
      </c>
    </row>
    <row r="47" spans="1:7">
      <c r="A47" s="11" t="s">
        <v>50</v>
      </c>
      <c r="B47" s="12">
        <v>44254520.04481072</v>
      </c>
      <c r="C47" s="13">
        <v>8052</v>
      </c>
      <c r="D47" s="12">
        <v>130208438.69934656</v>
      </c>
      <c r="E47" s="13">
        <v>14532</v>
      </c>
      <c r="F47" s="12">
        <f t="shared" si="0"/>
        <v>174462958.74415728</v>
      </c>
      <c r="G47" s="13">
        <v>15459</v>
      </c>
    </row>
    <row r="48" spans="1:7">
      <c r="A48" s="8" t="s">
        <v>51</v>
      </c>
      <c r="B48" s="9">
        <v>178320372.74921775</v>
      </c>
      <c r="C48" s="10">
        <v>42924</v>
      </c>
      <c r="D48" s="9">
        <v>642589049.97675753</v>
      </c>
      <c r="E48" s="10">
        <v>78381</v>
      </c>
      <c r="F48" s="9">
        <f t="shared" si="0"/>
        <v>820909422.72597528</v>
      </c>
      <c r="G48" s="10">
        <v>83450</v>
      </c>
    </row>
    <row r="49" spans="1:7">
      <c r="A49" s="11" t="s">
        <v>52</v>
      </c>
      <c r="B49" s="12">
        <v>26692976.694887135</v>
      </c>
      <c r="C49" s="13">
        <v>9608</v>
      </c>
      <c r="D49" s="12">
        <v>177569985.71910018</v>
      </c>
      <c r="E49" s="13">
        <v>17684</v>
      </c>
      <c r="F49" s="12">
        <f t="shared" si="0"/>
        <v>204262962.41398731</v>
      </c>
      <c r="G49" s="13">
        <v>19047</v>
      </c>
    </row>
    <row r="50" spans="1:7">
      <c r="A50" s="8" t="s">
        <v>53</v>
      </c>
      <c r="B50" s="9">
        <v>1033563.4724952856</v>
      </c>
      <c r="C50" s="10" t="s">
        <v>162</v>
      </c>
      <c r="D50" s="9">
        <v>3730140.1699823439</v>
      </c>
      <c r="E50" s="10" t="s">
        <v>162</v>
      </c>
      <c r="F50" s="9">
        <f t="shared" si="0"/>
        <v>4763703.6424776297</v>
      </c>
      <c r="G50" s="10" t="s">
        <v>162</v>
      </c>
    </row>
    <row r="51" spans="1:7">
      <c r="A51" s="11" t="s">
        <v>54</v>
      </c>
      <c r="B51" s="12">
        <v>15217329.477433754</v>
      </c>
      <c r="C51" s="13">
        <v>3639</v>
      </c>
      <c r="D51" s="12">
        <v>64061728.449666515</v>
      </c>
      <c r="E51" s="13">
        <v>7151</v>
      </c>
      <c r="F51" s="12">
        <f t="shared" si="0"/>
        <v>79279057.927100271</v>
      </c>
      <c r="G51" s="13">
        <v>7702</v>
      </c>
    </row>
    <row r="52" spans="1:7">
      <c r="A52" s="8" t="s">
        <v>55</v>
      </c>
      <c r="B52" s="9">
        <v>21012465.312402207</v>
      </c>
      <c r="C52" s="10">
        <v>5723</v>
      </c>
      <c r="D52" s="9">
        <v>79995919.839554101</v>
      </c>
      <c r="E52" s="10">
        <v>10853</v>
      </c>
      <c r="F52" s="9">
        <f t="shared" si="0"/>
        <v>101008385.1519563</v>
      </c>
      <c r="G52" s="10">
        <v>11695</v>
      </c>
    </row>
    <row r="53" spans="1:7">
      <c r="A53" s="11" t="s">
        <v>56</v>
      </c>
      <c r="B53" s="12">
        <v>3156196.8874861533</v>
      </c>
      <c r="C53" s="13" t="s">
        <v>162</v>
      </c>
      <c r="D53" s="12">
        <v>17777680.28990623</v>
      </c>
      <c r="E53" s="13" t="s">
        <v>162</v>
      </c>
      <c r="F53" s="12">
        <f t="shared" si="0"/>
        <v>20933877.177392382</v>
      </c>
      <c r="G53" s="13" t="s">
        <v>162</v>
      </c>
    </row>
    <row r="54" spans="1:7">
      <c r="A54" s="8" t="s">
        <v>57</v>
      </c>
      <c r="B54" s="9">
        <v>6065346.7049725382</v>
      </c>
      <c r="C54" s="10">
        <v>2399</v>
      </c>
      <c r="D54" s="9">
        <v>37428025.559808329</v>
      </c>
      <c r="E54" s="10">
        <v>4504</v>
      </c>
      <c r="F54" s="9">
        <f t="shared" si="0"/>
        <v>43493372.264780864</v>
      </c>
      <c r="G54" s="10">
        <v>4794</v>
      </c>
    </row>
    <row r="55" spans="1:7">
      <c r="A55" s="11" t="s">
        <v>58</v>
      </c>
      <c r="B55" s="12">
        <v>7862313.3699636906</v>
      </c>
      <c r="C55" s="13" t="s">
        <v>162</v>
      </c>
      <c r="D55" s="12">
        <v>31134108.929842599</v>
      </c>
      <c r="E55" s="13" t="s">
        <v>162</v>
      </c>
      <c r="F55" s="12">
        <f t="shared" si="0"/>
        <v>38996422.299806289</v>
      </c>
      <c r="G55" s="13" t="s">
        <v>162</v>
      </c>
    </row>
    <row r="56" spans="1:7">
      <c r="A56" s="8" t="s">
        <v>59</v>
      </c>
      <c r="B56" s="9">
        <v>2985235.3999877404</v>
      </c>
      <c r="C56" s="10" t="s">
        <v>162</v>
      </c>
      <c r="D56" s="9">
        <v>25134244.429869622</v>
      </c>
      <c r="E56" s="10" t="s">
        <v>162</v>
      </c>
      <c r="F56" s="9">
        <f t="shared" si="0"/>
        <v>28119479.829857364</v>
      </c>
      <c r="G56" s="10" t="s">
        <v>162</v>
      </c>
    </row>
    <row r="57" spans="1:7">
      <c r="A57" s="11" t="s">
        <v>60</v>
      </c>
      <c r="B57" s="12">
        <v>10424784.199945608</v>
      </c>
      <c r="C57" s="13">
        <v>3957</v>
      </c>
      <c r="D57" s="12">
        <v>89009810.179599628</v>
      </c>
      <c r="E57" s="13">
        <v>9047</v>
      </c>
      <c r="F57" s="12">
        <f t="shared" si="0"/>
        <v>99434594.379545242</v>
      </c>
      <c r="G57" s="13">
        <v>9608</v>
      </c>
    </row>
    <row r="58" spans="1:7">
      <c r="A58" s="8" t="s">
        <v>61</v>
      </c>
      <c r="B58" s="9">
        <v>137240963.80938056</v>
      </c>
      <c r="C58" s="10">
        <v>29517</v>
      </c>
      <c r="D58" s="9">
        <v>398978285.08805829</v>
      </c>
      <c r="E58" s="10">
        <v>47755</v>
      </c>
      <c r="F58" s="9">
        <f t="shared" si="0"/>
        <v>536219248.89743888</v>
      </c>
      <c r="G58" s="10">
        <v>51068</v>
      </c>
    </row>
    <row r="59" spans="1:7">
      <c r="A59" s="11" t="s">
        <v>62</v>
      </c>
      <c r="B59" s="12">
        <v>17919542.092416041</v>
      </c>
      <c r="C59" s="13">
        <v>4763</v>
      </c>
      <c r="D59" s="12">
        <v>79721808.799582481</v>
      </c>
      <c r="E59" s="13">
        <v>9075</v>
      </c>
      <c r="F59" s="12">
        <f t="shared" si="0"/>
        <v>97641350.891998529</v>
      </c>
      <c r="G59" s="13">
        <v>9744</v>
      </c>
    </row>
    <row r="60" spans="1:7">
      <c r="A60" s="8" t="s">
        <v>63</v>
      </c>
      <c r="B60" s="9">
        <v>7773384.7899641264</v>
      </c>
      <c r="C60" s="10" t="s">
        <v>162</v>
      </c>
      <c r="D60" s="9">
        <v>40071945.699791595</v>
      </c>
      <c r="E60" s="10" t="s">
        <v>162</v>
      </c>
      <c r="F60" s="9">
        <f t="shared" si="0"/>
        <v>47845330.48975572</v>
      </c>
      <c r="G60" s="10" t="s">
        <v>162</v>
      </c>
    </row>
    <row r="61" spans="1:7">
      <c r="A61" s="11" t="s">
        <v>64</v>
      </c>
      <c r="B61" s="12">
        <v>6039445.2424750859</v>
      </c>
      <c r="C61" s="13" t="s">
        <v>162</v>
      </c>
      <c r="D61" s="12">
        <v>20851900.169889133</v>
      </c>
      <c r="E61" s="13" t="s">
        <v>162</v>
      </c>
      <c r="F61" s="12">
        <f t="shared" si="0"/>
        <v>26891345.412364218</v>
      </c>
      <c r="G61" s="13" t="s">
        <v>162</v>
      </c>
    </row>
    <row r="62" spans="1:7">
      <c r="A62" s="8" t="s">
        <v>65</v>
      </c>
      <c r="B62" s="9">
        <v>8477703.4624582175</v>
      </c>
      <c r="C62" s="10" t="s">
        <v>162</v>
      </c>
      <c r="D62" s="9">
        <v>17606504.479909617</v>
      </c>
      <c r="E62" s="10" t="s">
        <v>162</v>
      </c>
      <c r="F62" s="9">
        <f t="shared" si="0"/>
        <v>26084207.942367837</v>
      </c>
      <c r="G62" s="10" t="s">
        <v>162</v>
      </c>
    </row>
    <row r="63" spans="1:7">
      <c r="A63" s="11" t="s">
        <v>66</v>
      </c>
      <c r="B63" s="12">
        <v>16141840.399922248</v>
      </c>
      <c r="C63" s="13">
        <v>4552</v>
      </c>
      <c r="D63" s="12">
        <v>80812956.229583174</v>
      </c>
      <c r="E63" s="13">
        <v>8360</v>
      </c>
      <c r="F63" s="12">
        <f t="shared" si="0"/>
        <v>96954796.629505426</v>
      </c>
      <c r="G63" s="13">
        <v>9109</v>
      </c>
    </row>
    <row r="64" spans="1:7">
      <c r="A64" s="8" t="s">
        <v>67</v>
      </c>
      <c r="B64" s="9">
        <v>6172267.6924737291</v>
      </c>
      <c r="C64" s="10" t="s">
        <v>162</v>
      </c>
      <c r="D64" s="9">
        <v>24512451.369872671</v>
      </c>
      <c r="E64" s="10" t="s">
        <v>162</v>
      </c>
      <c r="F64" s="9">
        <f t="shared" si="0"/>
        <v>30684719.062346399</v>
      </c>
      <c r="G64" s="10" t="s">
        <v>162</v>
      </c>
    </row>
    <row r="65" spans="1:7">
      <c r="A65" s="11" t="s">
        <v>68</v>
      </c>
      <c r="B65" s="12">
        <v>26450449.484884053</v>
      </c>
      <c r="C65" s="13">
        <v>7360</v>
      </c>
      <c r="D65" s="12">
        <v>115168736.9594496</v>
      </c>
      <c r="E65" s="13">
        <v>14055</v>
      </c>
      <c r="F65" s="12">
        <f t="shared" si="0"/>
        <v>141619186.44433367</v>
      </c>
      <c r="G65" s="13">
        <v>15049</v>
      </c>
    </row>
    <row r="66" spans="1:7">
      <c r="A66" s="8" t="s">
        <v>69</v>
      </c>
      <c r="B66" s="9">
        <v>7480434.3374596238</v>
      </c>
      <c r="C66" s="10" t="s">
        <v>162</v>
      </c>
      <c r="D66" s="9">
        <v>29855272.379845254</v>
      </c>
      <c r="E66" s="10" t="s">
        <v>162</v>
      </c>
      <c r="F66" s="9">
        <f t="shared" si="0"/>
        <v>37335706.717304878</v>
      </c>
      <c r="G66" s="10" t="s">
        <v>162</v>
      </c>
    </row>
    <row r="67" spans="1:7">
      <c r="A67" s="11" t="s">
        <v>70</v>
      </c>
      <c r="B67" s="12">
        <v>8772074.4174559899</v>
      </c>
      <c r="C67" s="13">
        <v>1666</v>
      </c>
      <c r="D67" s="12">
        <v>28299722.079853915</v>
      </c>
      <c r="E67" s="13">
        <v>3282</v>
      </c>
      <c r="F67" s="12">
        <f t="shared" si="0"/>
        <v>37071796.497309908</v>
      </c>
      <c r="G67" s="13">
        <v>3489</v>
      </c>
    </row>
    <row r="68" spans="1:7">
      <c r="A68" s="8" t="s">
        <v>71</v>
      </c>
      <c r="B68" s="9">
        <v>8040574.1624656934</v>
      </c>
      <c r="C68" s="10" t="s">
        <v>162</v>
      </c>
      <c r="D68" s="9">
        <v>47555232.199790671</v>
      </c>
      <c r="E68" s="10" t="s">
        <v>162</v>
      </c>
      <c r="F68" s="9">
        <f t="shared" si="0"/>
        <v>55595806.362256363</v>
      </c>
      <c r="G68" s="10" t="s">
        <v>162</v>
      </c>
    </row>
    <row r="69" spans="1:7">
      <c r="A69" s="11" t="s">
        <v>72</v>
      </c>
      <c r="B69" s="12">
        <v>3511516.6124828076</v>
      </c>
      <c r="C69" s="13" t="s">
        <v>162</v>
      </c>
      <c r="D69" s="12">
        <v>26935077.979861423</v>
      </c>
      <c r="E69" s="13" t="s">
        <v>162</v>
      </c>
      <c r="F69" s="12">
        <f t="shared" si="0"/>
        <v>30446594.592344232</v>
      </c>
      <c r="G69" s="13" t="s">
        <v>162</v>
      </c>
    </row>
    <row r="70" spans="1:7">
      <c r="A70" s="8" t="s">
        <v>73</v>
      </c>
      <c r="B70" s="9">
        <v>11125654.67994847</v>
      </c>
      <c r="C70" s="10" t="s">
        <v>162</v>
      </c>
      <c r="D70" s="9">
        <v>49075918.129745491</v>
      </c>
      <c r="E70" s="10" t="s">
        <v>162</v>
      </c>
      <c r="F70" s="9">
        <f t="shared" si="0"/>
        <v>60201572.809693962</v>
      </c>
      <c r="G70" s="10" t="s">
        <v>162</v>
      </c>
    </row>
    <row r="71" spans="1:7">
      <c r="A71" s="11" t="s">
        <v>74</v>
      </c>
      <c r="B71" s="12">
        <v>21698131.334904499</v>
      </c>
      <c r="C71" s="13">
        <v>4557</v>
      </c>
      <c r="D71" s="12">
        <v>67284727.8396478</v>
      </c>
      <c r="E71" s="13">
        <v>8040</v>
      </c>
      <c r="F71" s="12">
        <f t="shared" ref="F71:F136" si="1">B71+D71</f>
        <v>88982859.174552292</v>
      </c>
      <c r="G71" s="13">
        <v>8734</v>
      </c>
    </row>
    <row r="72" spans="1:7">
      <c r="A72" s="8" t="s">
        <v>75</v>
      </c>
      <c r="B72" s="9">
        <v>10292985.319952615</v>
      </c>
      <c r="C72" s="10">
        <v>3276</v>
      </c>
      <c r="D72" s="9">
        <v>54725368.349725217</v>
      </c>
      <c r="E72" s="10">
        <v>6127</v>
      </c>
      <c r="F72" s="9">
        <f t="shared" si="1"/>
        <v>65018353.669677831</v>
      </c>
      <c r="G72" s="10">
        <v>6638</v>
      </c>
    </row>
    <row r="73" spans="1:7">
      <c r="A73" s="11" t="s">
        <v>76</v>
      </c>
      <c r="B73" s="12">
        <v>7305347.7449667454</v>
      </c>
      <c r="C73" s="13" t="s">
        <v>162</v>
      </c>
      <c r="D73" s="12">
        <v>50154211.919753194</v>
      </c>
      <c r="E73" s="13" t="s">
        <v>162</v>
      </c>
      <c r="F73" s="12">
        <f t="shared" si="1"/>
        <v>57459559.664719939</v>
      </c>
      <c r="G73" s="13" t="s">
        <v>162</v>
      </c>
    </row>
    <row r="74" spans="1:7">
      <c r="A74" s="8" t="s">
        <v>77</v>
      </c>
      <c r="B74" s="9">
        <v>39654058.279810421</v>
      </c>
      <c r="C74" s="10">
        <v>9699</v>
      </c>
      <c r="D74" s="9">
        <v>155406831.70919186</v>
      </c>
      <c r="E74" s="10">
        <v>17187</v>
      </c>
      <c r="F74" s="9">
        <f t="shared" si="1"/>
        <v>195060889.98900229</v>
      </c>
      <c r="G74" s="10">
        <v>18597</v>
      </c>
    </row>
    <row r="75" spans="1:7">
      <c r="A75" s="11" t="s">
        <v>78</v>
      </c>
      <c r="B75" s="12">
        <v>11348909.184944166</v>
      </c>
      <c r="C75" s="13">
        <v>1952</v>
      </c>
      <c r="D75" s="12">
        <v>30233685.309846967</v>
      </c>
      <c r="E75" s="13">
        <v>3603</v>
      </c>
      <c r="F75" s="12">
        <f t="shared" si="1"/>
        <v>41582594.494791135</v>
      </c>
      <c r="G75" s="13">
        <v>3895</v>
      </c>
    </row>
    <row r="76" spans="1:7">
      <c r="A76" s="8" t="s">
        <v>79</v>
      </c>
      <c r="B76" s="9">
        <v>15524727.724931879</v>
      </c>
      <c r="C76" s="10">
        <v>3095</v>
      </c>
      <c r="D76" s="9">
        <v>54604893.329724535</v>
      </c>
      <c r="E76" s="10">
        <v>5947</v>
      </c>
      <c r="F76" s="9">
        <f t="shared" si="1"/>
        <v>70129621.054656416</v>
      </c>
      <c r="G76" s="10">
        <v>6438</v>
      </c>
    </row>
    <row r="77" spans="1:7">
      <c r="A77" s="11" t="s">
        <v>80</v>
      </c>
      <c r="B77" s="12">
        <v>18494133.034915682</v>
      </c>
      <c r="C77" s="13">
        <v>3892</v>
      </c>
      <c r="D77" s="12">
        <v>61457460.049703196</v>
      </c>
      <c r="E77" s="13">
        <v>7921</v>
      </c>
      <c r="F77" s="12">
        <f t="shared" si="1"/>
        <v>79951593.084618881</v>
      </c>
      <c r="G77" s="13">
        <v>8457</v>
      </c>
    </row>
    <row r="78" spans="1:7">
      <c r="A78" s="8" t="s">
        <v>81</v>
      </c>
      <c r="B78" s="9">
        <v>250096232.42139313</v>
      </c>
      <c r="C78" s="10">
        <v>62228</v>
      </c>
      <c r="D78" s="9">
        <v>672402405.11665177</v>
      </c>
      <c r="E78" s="10">
        <v>94707</v>
      </c>
      <c r="F78" s="9">
        <f t="shared" si="1"/>
        <v>922498637.53804493</v>
      </c>
      <c r="G78" s="10">
        <v>101657</v>
      </c>
    </row>
    <row r="79" spans="1:7">
      <c r="A79" s="11" t="s">
        <v>82</v>
      </c>
      <c r="B79" s="12">
        <v>15122067.844935101</v>
      </c>
      <c r="C79" s="13">
        <v>4719</v>
      </c>
      <c r="D79" s="12">
        <v>80695660.659614578</v>
      </c>
      <c r="E79" s="13">
        <v>9078</v>
      </c>
      <c r="F79" s="12">
        <f t="shared" si="1"/>
        <v>95817728.504549682</v>
      </c>
      <c r="G79" s="13">
        <v>9825</v>
      </c>
    </row>
    <row r="80" spans="1:7">
      <c r="A80" s="8" t="s">
        <v>83</v>
      </c>
      <c r="B80" s="9">
        <v>2375721.8449906195</v>
      </c>
      <c r="C80" s="10" t="s">
        <v>162</v>
      </c>
      <c r="D80" s="9">
        <v>10593488.259945814</v>
      </c>
      <c r="E80" s="10" t="s">
        <v>162</v>
      </c>
      <c r="F80" s="9">
        <f t="shared" si="1"/>
        <v>12969210.104936432</v>
      </c>
      <c r="G80" s="10" t="s">
        <v>162</v>
      </c>
    </row>
    <row r="81" spans="1:7">
      <c r="A81" s="11" t="s">
        <v>84</v>
      </c>
      <c r="B81" s="12">
        <v>4364117.7624743897</v>
      </c>
      <c r="C81" s="13" t="s">
        <v>162</v>
      </c>
      <c r="D81" s="12">
        <v>22355030.879879903</v>
      </c>
      <c r="E81" s="13" t="s">
        <v>162</v>
      </c>
      <c r="F81" s="12">
        <f t="shared" si="1"/>
        <v>26719148.642354295</v>
      </c>
      <c r="G81" s="13" t="s">
        <v>162</v>
      </c>
    </row>
    <row r="82" spans="1:7">
      <c r="A82" s="8" t="s">
        <v>85</v>
      </c>
      <c r="B82" s="9">
        <v>52861788.712263882</v>
      </c>
      <c r="C82" s="10">
        <v>10642</v>
      </c>
      <c r="D82" s="9">
        <v>165716655.29921564</v>
      </c>
      <c r="E82" s="10">
        <v>20037</v>
      </c>
      <c r="F82" s="9">
        <f t="shared" si="1"/>
        <v>218578444.01147953</v>
      </c>
      <c r="G82" s="10">
        <v>21687</v>
      </c>
    </row>
    <row r="83" spans="1:7">
      <c r="A83" s="11" t="s">
        <v>86</v>
      </c>
      <c r="B83" s="12">
        <v>12268725.099940585</v>
      </c>
      <c r="C83" s="13">
        <v>2687</v>
      </c>
      <c r="D83" s="12">
        <v>41930820.949802041</v>
      </c>
      <c r="E83" s="13">
        <v>5124</v>
      </c>
      <c r="F83" s="12">
        <f t="shared" si="1"/>
        <v>54199546.049742624</v>
      </c>
      <c r="G83" s="13">
        <v>5529</v>
      </c>
    </row>
    <row r="84" spans="1:7">
      <c r="A84" s="8" t="s">
        <v>87</v>
      </c>
      <c r="B84" s="9">
        <v>32244083.302353416</v>
      </c>
      <c r="C84" s="10">
        <v>8496</v>
      </c>
      <c r="D84" s="9">
        <v>114453802.08940351</v>
      </c>
      <c r="E84" s="10">
        <v>14989</v>
      </c>
      <c r="F84" s="9">
        <f t="shared" si="1"/>
        <v>146697885.39175692</v>
      </c>
      <c r="G84" s="10">
        <v>16197</v>
      </c>
    </row>
    <row r="85" spans="1:7">
      <c r="A85" s="11" t="s">
        <v>88</v>
      </c>
      <c r="B85" s="12">
        <v>15266069.124924922</v>
      </c>
      <c r="C85" s="13">
        <v>4373</v>
      </c>
      <c r="D85" s="12">
        <v>74110175.309666693</v>
      </c>
      <c r="E85" s="13">
        <v>8957</v>
      </c>
      <c r="F85" s="12">
        <f t="shared" si="1"/>
        <v>89376244.434591621</v>
      </c>
      <c r="G85" s="13">
        <v>9566</v>
      </c>
    </row>
    <row r="86" spans="1:7">
      <c r="A86" s="8" t="s">
        <v>89</v>
      </c>
      <c r="B86" s="9">
        <v>10335397.787448822</v>
      </c>
      <c r="C86" s="10">
        <v>3195</v>
      </c>
      <c r="D86" s="9">
        <v>55217224.619744331</v>
      </c>
      <c r="E86" s="10">
        <v>6324</v>
      </c>
      <c r="F86" s="9">
        <f t="shared" si="1"/>
        <v>65552622.407193154</v>
      </c>
      <c r="G86" s="10">
        <v>6828</v>
      </c>
    </row>
    <row r="87" spans="1:7">
      <c r="A87" s="11" t="s">
        <v>90</v>
      </c>
      <c r="B87" s="12">
        <v>24858450.277396772</v>
      </c>
      <c r="C87" s="13">
        <v>5661</v>
      </c>
      <c r="D87" s="12">
        <v>86607951.489563018</v>
      </c>
      <c r="E87" s="13">
        <v>10063</v>
      </c>
      <c r="F87" s="12">
        <f t="shared" si="1"/>
        <v>111466401.76695979</v>
      </c>
      <c r="G87" s="13">
        <v>10746</v>
      </c>
    </row>
    <row r="88" spans="1:7">
      <c r="A88" s="8" t="s">
        <v>91</v>
      </c>
      <c r="B88" s="9">
        <v>18654265.857412465</v>
      </c>
      <c r="C88" s="10">
        <v>5003</v>
      </c>
      <c r="D88" s="9">
        <v>94930575.23958227</v>
      </c>
      <c r="E88" s="10">
        <v>10072</v>
      </c>
      <c r="F88" s="9">
        <f t="shared" si="1"/>
        <v>113584841.09699473</v>
      </c>
      <c r="G88" s="10">
        <v>10784</v>
      </c>
    </row>
    <row r="89" spans="1:7">
      <c r="A89" s="11" t="s">
        <v>92</v>
      </c>
      <c r="B89" s="12">
        <v>8754531.6499589272</v>
      </c>
      <c r="C89" s="13" t="s">
        <v>162</v>
      </c>
      <c r="D89" s="12">
        <v>43995747.279768437</v>
      </c>
      <c r="E89" s="13" t="s">
        <v>162</v>
      </c>
      <c r="F89" s="12">
        <f t="shared" si="1"/>
        <v>52750278.929727361</v>
      </c>
      <c r="G89" s="13" t="s">
        <v>162</v>
      </c>
    </row>
    <row r="90" spans="1:7">
      <c r="A90" s="8" t="s">
        <v>93</v>
      </c>
      <c r="B90" s="9">
        <v>83094381.227129668</v>
      </c>
      <c r="C90" s="10">
        <v>19091</v>
      </c>
      <c r="D90" s="9">
        <v>281479225.67860675</v>
      </c>
      <c r="E90" s="10">
        <v>32730</v>
      </c>
      <c r="F90" s="9">
        <f t="shared" si="1"/>
        <v>364573606.90573645</v>
      </c>
      <c r="G90" s="10">
        <v>34703</v>
      </c>
    </row>
    <row r="91" spans="1:7">
      <c r="A91" s="11" t="s">
        <v>94</v>
      </c>
      <c r="B91" s="12">
        <v>91721808.639598638</v>
      </c>
      <c r="C91" s="13">
        <v>19477</v>
      </c>
      <c r="D91" s="12">
        <v>244911562.94879484</v>
      </c>
      <c r="E91" s="13">
        <v>31974</v>
      </c>
      <c r="F91" s="12">
        <f t="shared" si="1"/>
        <v>336633371.58839345</v>
      </c>
      <c r="G91" s="13">
        <v>33976</v>
      </c>
    </row>
    <row r="92" spans="1:7">
      <c r="A92" s="8" t="s">
        <v>95</v>
      </c>
      <c r="B92" s="9">
        <v>1820569.2274912971</v>
      </c>
      <c r="C92" s="10" t="s">
        <v>162</v>
      </c>
      <c r="D92" s="9">
        <v>16102312.919920057</v>
      </c>
      <c r="E92" s="10" t="s">
        <v>162</v>
      </c>
      <c r="F92" s="9">
        <f t="shared" si="1"/>
        <v>17922882.147411354</v>
      </c>
      <c r="G92" s="10" t="s">
        <v>162</v>
      </c>
    </row>
    <row r="93" spans="1:7">
      <c r="A93" s="11" t="s">
        <v>96</v>
      </c>
      <c r="B93" s="12">
        <v>8926316.4149632324</v>
      </c>
      <c r="C93" s="13" t="s">
        <v>162</v>
      </c>
      <c r="D93" s="12">
        <v>32240566.339830935</v>
      </c>
      <c r="E93" s="13" t="s">
        <v>162</v>
      </c>
      <c r="F93" s="12">
        <f t="shared" si="1"/>
        <v>41166882.754794165</v>
      </c>
      <c r="G93" s="13" t="s">
        <v>162</v>
      </c>
    </row>
    <row r="94" spans="1:7">
      <c r="A94" s="8" t="s">
        <v>97</v>
      </c>
      <c r="B94" s="9">
        <v>23227949.437379666</v>
      </c>
      <c r="C94" s="10">
        <v>6880</v>
      </c>
      <c r="D94" s="9">
        <v>117586575.27945071</v>
      </c>
      <c r="E94" s="10">
        <v>13410</v>
      </c>
      <c r="F94" s="9">
        <f t="shared" si="1"/>
        <v>140814524.71683037</v>
      </c>
      <c r="G94" s="10">
        <v>14397</v>
      </c>
    </row>
    <row r="95" spans="1:7">
      <c r="A95" s="11" t="s">
        <v>98</v>
      </c>
      <c r="B95" s="12">
        <v>18735775.347414743</v>
      </c>
      <c r="C95" s="13">
        <v>5163</v>
      </c>
      <c r="D95" s="12">
        <v>77202588.479603484</v>
      </c>
      <c r="E95" s="13">
        <v>9388</v>
      </c>
      <c r="F95" s="12">
        <f t="shared" si="1"/>
        <v>95938363.827018231</v>
      </c>
      <c r="G95" s="13">
        <v>10096</v>
      </c>
    </row>
    <row r="96" spans="1:7">
      <c r="A96" s="8" t="s">
        <v>99</v>
      </c>
      <c r="B96" s="9">
        <v>22551532.202398364</v>
      </c>
      <c r="C96" s="10">
        <v>7544</v>
      </c>
      <c r="D96" s="9">
        <v>124012897.36944884</v>
      </c>
      <c r="E96" s="10">
        <v>13896</v>
      </c>
      <c r="F96" s="9">
        <f t="shared" si="1"/>
        <v>146564429.5718472</v>
      </c>
      <c r="G96" s="10">
        <v>14891</v>
      </c>
    </row>
    <row r="97" spans="1:7">
      <c r="A97" s="11" t="s">
        <v>100</v>
      </c>
      <c r="B97" s="12">
        <v>6390801.9574708156</v>
      </c>
      <c r="C97" s="13" t="s">
        <v>162</v>
      </c>
      <c r="D97" s="12">
        <v>49229701.559745543</v>
      </c>
      <c r="E97" s="13" t="s">
        <v>162</v>
      </c>
      <c r="F97" s="12">
        <f t="shared" si="1"/>
        <v>55620503.517216355</v>
      </c>
      <c r="G97" s="13" t="s">
        <v>162</v>
      </c>
    </row>
    <row r="98" spans="1:7">
      <c r="A98" s="8" t="s">
        <v>101</v>
      </c>
      <c r="B98" s="9">
        <v>18792427.812408395</v>
      </c>
      <c r="C98" s="10">
        <v>6637</v>
      </c>
      <c r="D98" s="9">
        <v>111568591.69949751</v>
      </c>
      <c r="E98" s="10">
        <v>13102</v>
      </c>
      <c r="F98" s="9">
        <f t="shared" si="1"/>
        <v>130361019.51190591</v>
      </c>
      <c r="G98" s="10">
        <v>14080</v>
      </c>
    </row>
    <row r="99" spans="1:7">
      <c r="A99" s="11" t="s">
        <v>102</v>
      </c>
      <c r="B99" s="12">
        <v>14883491.447432717</v>
      </c>
      <c r="C99" s="13">
        <v>4402</v>
      </c>
      <c r="D99" s="12">
        <v>72298345.039663017</v>
      </c>
      <c r="E99" s="13">
        <v>8232</v>
      </c>
      <c r="F99" s="12">
        <f t="shared" si="1"/>
        <v>87181836.487095729</v>
      </c>
      <c r="G99" s="13">
        <v>8904</v>
      </c>
    </row>
    <row r="100" spans="1:7">
      <c r="A100" s="8" t="s">
        <v>103</v>
      </c>
      <c r="B100" s="9">
        <v>20668557.339908417</v>
      </c>
      <c r="C100" s="10">
        <v>4612</v>
      </c>
      <c r="D100" s="9">
        <v>69179891.389635623</v>
      </c>
      <c r="E100" s="10">
        <v>8787</v>
      </c>
      <c r="F100" s="9">
        <f t="shared" si="1"/>
        <v>89848448.729544044</v>
      </c>
      <c r="G100" s="10">
        <v>9424</v>
      </c>
    </row>
    <row r="101" spans="1:7">
      <c r="A101" s="14" t="s">
        <v>104</v>
      </c>
      <c r="B101" s="15">
        <f>SUM(B6:B100)</f>
        <v>2927037971.529283</v>
      </c>
      <c r="C101" s="16"/>
      <c r="D101" s="15">
        <f t="shared" ref="D101:F101" si="2">SUM(D6:D100)</f>
        <v>9749801753.3614731</v>
      </c>
      <c r="E101" s="16"/>
      <c r="F101" s="15">
        <f t="shared" si="2"/>
        <v>12676839724.890755</v>
      </c>
      <c r="G101" s="16"/>
    </row>
    <row r="102" spans="1:7">
      <c r="A102" s="17"/>
      <c r="B102" s="18"/>
      <c r="C102" s="19"/>
      <c r="D102" s="18"/>
      <c r="E102" s="19"/>
      <c r="F102" s="18"/>
      <c r="G102" s="19"/>
    </row>
    <row r="103" spans="1:7">
      <c r="A103" s="11" t="s">
        <v>105</v>
      </c>
      <c r="B103" s="12">
        <v>52106729.929772049</v>
      </c>
      <c r="C103" s="13">
        <v>18391</v>
      </c>
      <c r="D103" s="12">
        <v>230644549.06881481</v>
      </c>
      <c r="E103" s="13">
        <v>30102</v>
      </c>
      <c r="F103" s="12">
        <f t="shared" si="1"/>
        <v>282751278.99858689</v>
      </c>
      <c r="G103" s="13">
        <v>32203</v>
      </c>
    </row>
    <row r="104" spans="1:7">
      <c r="A104" s="8" t="s">
        <v>106</v>
      </c>
      <c r="B104" s="9">
        <v>12514993.642440151</v>
      </c>
      <c r="C104" s="10">
        <v>3911</v>
      </c>
      <c r="D104" s="9">
        <v>68294124.219684675</v>
      </c>
      <c r="E104" s="10">
        <v>8233</v>
      </c>
      <c r="F104" s="9">
        <f t="shared" si="1"/>
        <v>80809117.86212483</v>
      </c>
      <c r="G104" s="10">
        <v>8768</v>
      </c>
    </row>
    <row r="105" spans="1:7">
      <c r="A105" s="11" t="s">
        <v>107</v>
      </c>
      <c r="B105" s="12">
        <v>3629603.4074819097</v>
      </c>
      <c r="C105" s="13" t="s">
        <v>162</v>
      </c>
      <c r="D105" s="12">
        <v>16755710.889917856</v>
      </c>
      <c r="E105" s="13" t="s">
        <v>162</v>
      </c>
      <c r="F105" s="12">
        <f t="shared" si="1"/>
        <v>20385314.297399767</v>
      </c>
      <c r="G105" s="13" t="s">
        <v>162</v>
      </c>
    </row>
    <row r="106" spans="1:7">
      <c r="A106" s="8" t="s">
        <v>108</v>
      </c>
      <c r="B106" s="9">
        <v>23972041.724894889</v>
      </c>
      <c r="C106" s="10">
        <v>4847</v>
      </c>
      <c r="D106" s="9">
        <v>85312929.469560429</v>
      </c>
      <c r="E106" s="10">
        <v>9159</v>
      </c>
      <c r="F106" s="9">
        <f t="shared" si="1"/>
        <v>109284971.19445533</v>
      </c>
      <c r="G106" s="10">
        <v>9818</v>
      </c>
    </row>
    <row r="107" spans="1:7">
      <c r="A107" s="11" t="s">
        <v>109</v>
      </c>
      <c r="B107" s="12">
        <v>126085549.10693452</v>
      </c>
      <c r="C107" s="13">
        <v>24473</v>
      </c>
      <c r="D107" s="12">
        <v>415769332.87782586</v>
      </c>
      <c r="E107" s="13">
        <v>49635</v>
      </c>
      <c r="F107" s="12">
        <f t="shared" si="1"/>
        <v>541854881.9847604</v>
      </c>
      <c r="G107" s="13">
        <v>52802</v>
      </c>
    </row>
    <row r="108" spans="1:7">
      <c r="A108" s="8" t="s">
        <v>110</v>
      </c>
      <c r="B108" s="9">
        <v>10225306.032454684</v>
      </c>
      <c r="C108" s="10">
        <v>3013</v>
      </c>
      <c r="D108" s="9">
        <v>46093629.689769626</v>
      </c>
      <c r="E108" s="10">
        <v>5924</v>
      </c>
      <c r="F108" s="9">
        <f t="shared" si="1"/>
        <v>56318935.72222431</v>
      </c>
      <c r="G108" s="10">
        <v>6319</v>
      </c>
    </row>
    <row r="109" spans="1:7">
      <c r="A109" s="11" t="s">
        <v>111</v>
      </c>
      <c r="B109" s="12">
        <v>2566084.8924885299</v>
      </c>
      <c r="C109" s="13" t="s">
        <v>162</v>
      </c>
      <c r="D109" s="12">
        <v>18718169.669910576</v>
      </c>
      <c r="E109" s="13" t="s">
        <v>162</v>
      </c>
      <c r="F109" s="12">
        <f t="shared" si="1"/>
        <v>21284254.562399104</v>
      </c>
      <c r="G109" s="13" t="s">
        <v>162</v>
      </c>
    </row>
    <row r="110" spans="1:7">
      <c r="A110" s="8" t="s">
        <v>112</v>
      </c>
      <c r="B110" s="9">
        <v>52596723.072256908</v>
      </c>
      <c r="C110" s="10">
        <v>10536</v>
      </c>
      <c r="D110" s="9">
        <v>204557142.2189872</v>
      </c>
      <c r="E110" s="10">
        <v>20046</v>
      </c>
      <c r="F110" s="9">
        <f t="shared" si="1"/>
        <v>257153865.29124409</v>
      </c>
      <c r="G110" s="10">
        <v>21359</v>
      </c>
    </row>
    <row r="111" spans="1:7">
      <c r="A111" s="11" t="s">
        <v>113</v>
      </c>
      <c r="B111" s="12">
        <v>1948453.222492933</v>
      </c>
      <c r="C111" s="13" t="s">
        <v>162</v>
      </c>
      <c r="D111" s="12">
        <v>27576125.829857118</v>
      </c>
      <c r="E111" s="13" t="s">
        <v>162</v>
      </c>
      <c r="F111" s="12">
        <f t="shared" si="1"/>
        <v>29524579.052350052</v>
      </c>
      <c r="G111" s="13" t="s">
        <v>162</v>
      </c>
    </row>
    <row r="112" spans="1:7">
      <c r="A112" s="8" t="s">
        <v>114</v>
      </c>
      <c r="B112" s="9">
        <v>11775868.37244761</v>
      </c>
      <c r="C112" s="10">
        <v>2335</v>
      </c>
      <c r="D112" s="9">
        <v>27720036.479854781</v>
      </c>
      <c r="E112" s="10">
        <v>3729</v>
      </c>
      <c r="F112" s="9">
        <f t="shared" si="1"/>
        <v>39495904.852302387</v>
      </c>
      <c r="G112" s="10">
        <v>4076</v>
      </c>
    </row>
    <row r="113" spans="1:7">
      <c r="A113" s="11" t="s">
        <v>115</v>
      </c>
      <c r="B113" s="12">
        <v>3831522.1399846389</v>
      </c>
      <c r="C113" s="13" t="s">
        <v>162</v>
      </c>
      <c r="D113" s="12">
        <v>9532843.9999521412</v>
      </c>
      <c r="E113" s="13" t="s">
        <v>162</v>
      </c>
      <c r="F113" s="12">
        <f t="shared" si="1"/>
        <v>13364366.139936781</v>
      </c>
      <c r="G113" s="13" t="s">
        <v>162</v>
      </c>
    </row>
    <row r="114" spans="1:7">
      <c r="A114" s="8" t="s">
        <v>116</v>
      </c>
      <c r="B114" s="9">
        <v>6020500.0124716032</v>
      </c>
      <c r="C114" s="10">
        <v>1964</v>
      </c>
      <c r="D114" s="9">
        <v>44936557.769767866</v>
      </c>
      <c r="E114" s="10">
        <v>4082</v>
      </c>
      <c r="F114" s="9">
        <f t="shared" si="1"/>
        <v>50957057.782239467</v>
      </c>
      <c r="G114" s="10">
        <v>4285</v>
      </c>
    </row>
    <row r="115" spans="1:7">
      <c r="A115" s="11" t="s">
        <v>117</v>
      </c>
      <c r="B115" s="12">
        <v>19507065.254919302</v>
      </c>
      <c r="C115" s="13">
        <v>5154</v>
      </c>
      <c r="D115" s="12">
        <v>77819725.829604045</v>
      </c>
      <c r="E115" s="13">
        <v>9735</v>
      </c>
      <c r="F115" s="12">
        <f t="shared" si="1"/>
        <v>97326791.08452335</v>
      </c>
      <c r="G115" s="13">
        <v>10337</v>
      </c>
    </row>
    <row r="116" spans="1:7">
      <c r="A116" s="8" t="s">
        <v>118</v>
      </c>
      <c r="B116" s="9">
        <v>11834194.842452012</v>
      </c>
      <c r="C116" s="10" t="s">
        <v>162</v>
      </c>
      <c r="D116" s="9">
        <v>28052801.219869893</v>
      </c>
      <c r="E116" s="10" t="s">
        <v>162</v>
      </c>
      <c r="F116" s="9">
        <f t="shared" si="1"/>
        <v>39886996.062321901</v>
      </c>
      <c r="G116" s="10" t="s">
        <v>162</v>
      </c>
    </row>
    <row r="117" spans="1:7">
      <c r="A117" s="11" t="s">
        <v>119</v>
      </c>
      <c r="B117" s="12">
        <v>96729399.219558626</v>
      </c>
      <c r="C117" s="13">
        <v>21190</v>
      </c>
      <c r="D117" s="12">
        <v>350077167.54811299</v>
      </c>
      <c r="E117" s="13">
        <v>44142</v>
      </c>
      <c r="F117" s="12">
        <f t="shared" si="1"/>
        <v>446806566.76767159</v>
      </c>
      <c r="G117" s="13">
        <v>46591</v>
      </c>
    </row>
    <row r="118" spans="1:7">
      <c r="A118" s="8" t="s">
        <v>120</v>
      </c>
      <c r="B118" s="9">
        <v>24398391.622385435</v>
      </c>
      <c r="C118" s="10">
        <v>6461</v>
      </c>
      <c r="D118" s="9">
        <v>87825095.38956216</v>
      </c>
      <c r="E118" s="10">
        <v>11666</v>
      </c>
      <c r="F118" s="9">
        <f t="shared" si="1"/>
        <v>112223487.0119476</v>
      </c>
      <c r="G118" s="10">
        <v>12644</v>
      </c>
    </row>
    <row r="119" spans="1:7">
      <c r="A119" s="11" t="s">
        <v>121</v>
      </c>
      <c r="B119" s="12">
        <v>17657930.934921406</v>
      </c>
      <c r="C119" s="13">
        <v>5337</v>
      </c>
      <c r="D119" s="12">
        <v>92666083.759548143</v>
      </c>
      <c r="E119" s="13">
        <v>10839</v>
      </c>
      <c r="F119" s="12">
        <f t="shared" si="1"/>
        <v>110324014.69446954</v>
      </c>
      <c r="G119" s="13">
        <v>11483</v>
      </c>
    </row>
    <row r="120" spans="1:7">
      <c r="A120" s="8" t="s">
        <v>122</v>
      </c>
      <c r="B120" s="9">
        <v>1468415.7999934827</v>
      </c>
      <c r="C120" s="10" t="s">
        <v>162</v>
      </c>
      <c r="D120" s="9">
        <v>9158693.3099567872</v>
      </c>
      <c r="E120" s="10" t="s">
        <v>162</v>
      </c>
      <c r="F120" s="9">
        <f t="shared" si="1"/>
        <v>10627109.109950271</v>
      </c>
      <c r="G120" s="10" t="s">
        <v>162</v>
      </c>
    </row>
    <row r="121" spans="1:7">
      <c r="A121" s="11" t="s">
        <v>123</v>
      </c>
      <c r="B121" s="12">
        <v>60033963.824718915</v>
      </c>
      <c r="C121" s="13">
        <v>11417</v>
      </c>
      <c r="D121" s="12">
        <v>182236430.11905128</v>
      </c>
      <c r="E121" s="13">
        <v>23103</v>
      </c>
      <c r="F121" s="12">
        <f t="shared" si="1"/>
        <v>242270393.9437702</v>
      </c>
      <c r="G121" s="13">
        <v>24782</v>
      </c>
    </row>
    <row r="122" spans="1:7">
      <c r="A122" s="8" t="s">
        <v>124</v>
      </c>
      <c r="B122" s="9">
        <v>23148323.272393931</v>
      </c>
      <c r="C122" s="10">
        <v>6751</v>
      </c>
      <c r="D122" s="9">
        <v>59625473.719684877</v>
      </c>
      <c r="E122" s="10">
        <v>9898</v>
      </c>
      <c r="F122" s="9">
        <f t="shared" si="1"/>
        <v>82773796.992078811</v>
      </c>
      <c r="G122" s="10">
        <v>10826</v>
      </c>
    </row>
    <row r="123" spans="1:7">
      <c r="A123" s="11" t="s">
        <v>125</v>
      </c>
      <c r="B123" s="12">
        <v>7299008.2774672108</v>
      </c>
      <c r="C123" s="13" t="s">
        <v>162</v>
      </c>
      <c r="D123" s="12">
        <v>29083361.279850967</v>
      </c>
      <c r="E123" s="13" t="s">
        <v>162</v>
      </c>
      <c r="F123" s="12">
        <f t="shared" si="1"/>
        <v>36382369.557318181</v>
      </c>
      <c r="G123" s="13" t="s">
        <v>162</v>
      </c>
    </row>
    <row r="124" spans="1:7">
      <c r="A124" s="8" t="s">
        <v>126</v>
      </c>
      <c r="B124" s="9">
        <v>12624930.279946988</v>
      </c>
      <c r="C124" s="10">
        <v>3507</v>
      </c>
      <c r="D124" s="9">
        <v>77593022.269593433</v>
      </c>
      <c r="E124" s="10">
        <v>6777</v>
      </c>
      <c r="F124" s="9">
        <f t="shared" si="1"/>
        <v>90217952.549540415</v>
      </c>
      <c r="G124" s="10">
        <v>7262</v>
      </c>
    </row>
    <row r="125" spans="1:7">
      <c r="A125" s="11" t="s">
        <v>127</v>
      </c>
      <c r="B125" s="12">
        <v>105420454.75949742</v>
      </c>
      <c r="C125" s="13">
        <v>30347</v>
      </c>
      <c r="D125" s="12">
        <v>495402198.83740449</v>
      </c>
      <c r="E125" s="13">
        <v>64883</v>
      </c>
      <c r="F125" s="12">
        <f t="shared" si="1"/>
        <v>600822653.59690189</v>
      </c>
      <c r="G125" s="13">
        <v>68510</v>
      </c>
    </row>
    <row r="126" spans="1:7">
      <c r="A126" s="8" t="s">
        <v>128</v>
      </c>
      <c r="B126" s="9">
        <v>152278856.66931555</v>
      </c>
      <c r="C126" s="10">
        <v>34981</v>
      </c>
      <c r="D126" s="9">
        <v>654068626.61661005</v>
      </c>
      <c r="E126" s="10">
        <v>75256</v>
      </c>
      <c r="F126" s="9">
        <f t="shared" si="1"/>
        <v>806347483.28592563</v>
      </c>
      <c r="G126" s="10">
        <v>80021</v>
      </c>
    </row>
    <row r="127" spans="1:7">
      <c r="A127" s="11" t="s">
        <v>129</v>
      </c>
      <c r="B127" s="12">
        <v>1622058.349992122</v>
      </c>
      <c r="C127" s="13" t="s">
        <v>162</v>
      </c>
      <c r="D127" s="12">
        <v>14641960.989938311</v>
      </c>
      <c r="E127" s="13" t="s">
        <v>162</v>
      </c>
      <c r="F127" s="12">
        <f t="shared" si="1"/>
        <v>16264019.339930434</v>
      </c>
      <c r="G127" s="13" t="s">
        <v>162</v>
      </c>
    </row>
    <row r="128" spans="1:7">
      <c r="A128" s="8" t="s">
        <v>130</v>
      </c>
      <c r="B128" s="9">
        <v>50454665.277295165</v>
      </c>
      <c r="C128" s="10">
        <v>9506</v>
      </c>
      <c r="D128" s="9">
        <v>179239483.23909289</v>
      </c>
      <c r="E128" s="10">
        <v>20013</v>
      </c>
      <c r="F128" s="9">
        <f t="shared" si="1"/>
        <v>229694148.51638806</v>
      </c>
      <c r="G128" s="10">
        <v>21184</v>
      </c>
    </row>
    <row r="129" spans="1:47">
      <c r="A129" s="11" t="s">
        <v>131</v>
      </c>
      <c r="B129" s="12">
        <v>2459278.1099881404</v>
      </c>
      <c r="C129" s="13" t="s">
        <v>162</v>
      </c>
      <c r="D129" s="12">
        <v>10267579.379943417</v>
      </c>
      <c r="E129" s="13" t="s">
        <v>162</v>
      </c>
      <c r="F129" s="12">
        <f t="shared" si="1"/>
        <v>12726857.489931557</v>
      </c>
      <c r="G129" s="13" t="s">
        <v>162</v>
      </c>
    </row>
    <row r="130" spans="1:47">
      <c r="A130" s="8" t="s">
        <v>132</v>
      </c>
      <c r="B130" s="9">
        <v>88580487.407105282</v>
      </c>
      <c r="C130" s="10">
        <v>18365</v>
      </c>
      <c r="D130" s="9">
        <v>326602387.03824151</v>
      </c>
      <c r="E130" s="10">
        <v>39972</v>
      </c>
      <c r="F130" s="9">
        <f t="shared" si="1"/>
        <v>415182874.44534677</v>
      </c>
      <c r="G130" s="10">
        <v>42437</v>
      </c>
    </row>
    <row r="131" spans="1:47">
      <c r="A131" s="11" t="s">
        <v>133</v>
      </c>
      <c r="B131" s="12">
        <v>5817795.8699739277</v>
      </c>
      <c r="C131" s="13" t="s">
        <v>162</v>
      </c>
      <c r="D131" s="12">
        <v>28649435.829864938</v>
      </c>
      <c r="E131" s="13" t="s">
        <v>162</v>
      </c>
      <c r="F131" s="12">
        <f t="shared" si="1"/>
        <v>34467231.699838862</v>
      </c>
      <c r="G131" s="13" t="s">
        <v>162</v>
      </c>
    </row>
    <row r="132" spans="1:47">
      <c r="A132" s="8" t="s">
        <v>134</v>
      </c>
      <c r="B132" s="9">
        <v>149604546.18433204</v>
      </c>
      <c r="C132" s="10">
        <v>41466</v>
      </c>
      <c r="D132" s="9">
        <v>726087624.19604278</v>
      </c>
      <c r="E132" s="10">
        <v>82829</v>
      </c>
      <c r="F132" s="9">
        <f t="shared" si="1"/>
        <v>875692170.38037479</v>
      </c>
      <c r="G132" s="10">
        <v>88135</v>
      </c>
    </row>
    <row r="133" spans="1:47">
      <c r="A133" s="11" t="s">
        <v>135</v>
      </c>
      <c r="B133" s="12">
        <v>70057856.327183038</v>
      </c>
      <c r="C133" s="13">
        <v>19828</v>
      </c>
      <c r="D133" s="12">
        <v>321630697.55851638</v>
      </c>
      <c r="E133" s="13">
        <v>39114</v>
      </c>
      <c r="F133" s="12">
        <f t="shared" si="1"/>
        <v>391688553.88569939</v>
      </c>
      <c r="G133" s="13">
        <v>41760</v>
      </c>
    </row>
    <row r="134" spans="1:47">
      <c r="A134" s="8" t="s">
        <v>136</v>
      </c>
      <c r="B134" s="9">
        <v>3729.779999983788</v>
      </c>
      <c r="C134" s="10" t="s">
        <v>162</v>
      </c>
      <c r="D134" s="9">
        <v>100644.01999968663</v>
      </c>
      <c r="E134" s="10" t="s">
        <v>162</v>
      </c>
      <c r="F134" s="9">
        <f t="shared" si="1"/>
        <v>104373.79999967042</v>
      </c>
      <c r="G134" s="10" t="s">
        <v>162</v>
      </c>
    </row>
    <row r="135" spans="1:47">
      <c r="A135" s="11" t="s">
        <v>137</v>
      </c>
      <c r="B135" s="12">
        <v>16194179.947424375</v>
      </c>
      <c r="C135" s="13">
        <v>3741</v>
      </c>
      <c r="D135" s="12">
        <v>58812481.469688557</v>
      </c>
      <c r="E135" s="13">
        <v>6792</v>
      </c>
      <c r="F135" s="12">
        <f t="shared" si="1"/>
        <v>75006661.417112932</v>
      </c>
      <c r="G135" s="13">
        <v>7349</v>
      </c>
    </row>
    <row r="136" spans="1:47">
      <c r="A136" s="8" t="s">
        <v>138</v>
      </c>
      <c r="B136" s="9">
        <v>63445521.777210154</v>
      </c>
      <c r="C136" s="10">
        <v>11656</v>
      </c>
      <c r="D136" s="9">
        <v>225201042.81885558</v>
      </c>
      <c r="E136" s="10">
        <v>23534</v>
      </c>
      <c r="F136" s="9">
        <f t="shared" si="1"/>
        <v>288646564.59606576</v>
      </c>
      <c r="G136" s="10">
        <v>24998</v>
      </c>
    </row>
    <row r="137" spans="1:47">
      <c r="A137" s="11" t="s">
        <v>139</v>
      </c>
      <c r="B137" s="12">
        <v>219015048.58645555</v>
      </c>
      <c r="C137" s="13">
        <v>40814</v>
      </c>
      <c r="D137" s="12">
        <v>650416302.63656759</v>
      </c>
      <c r="E137" s="13">
        <v>81209</v>
      </c>
      <c r="F137" s="12">
        <f t="shared" ref="F137:F140" si="3">B137+D137</f>
        <v>869431351.22302318</v>
      </c>
      <c r="G137" s="13">
        <v>86451</v>
      </c>
    </row>
    <row r="138" spans="1:47">
      <c r="A138" s="8" t="s">
        <v>140</v>
      </c>
      <c r="B138" s="9">
        <v>11807493.147440603</v>
      </c>
      <c r="C138" s="10">
        <v>3544</v>
      </c>
      <c r="D138" s="9">
        <v>58807419.309693865</v>
      </c>
      <c r="E138" s="10">
        <v>6751</v>
      </c>
      <c r="F138" s="9">
        <f t="shared" si="3"/>
        <v>70614912.45713447</v>
      </c>
      <c r="G138" s="10">
        <v>7317</v>
      </c>
    </row>
    <row r="139" spans="1:47">
      <c r="A139" s="11" t="s">
        <v>141</v>
      </c>
      <c r="B139" s="12">
        <v>4826553.0424764445</v>
      </c>
      <c r="C139" s="13" t="s">
        <v>162</v>
      </c>
      <c r="D139" s="12">
        <v>18860326.779893227</v>
      </c>
      <c r="E139" s="13" t="s">
        <v>162</v>
      </c>
      <c r="F139" s="12">
        <f t="shared" si="3"/>
        <v>23686879.822369672</v>
      </c>
      <c r="G139" s="13" t="s">
        <v>162</v>
      </c>
    </row>
    <row r="140" spans="1:47">
      <c r="A140" s="8" t="s">
        <v>142</v>
      </c>
      <c r="B140" s="9">
        <v>20039567.887406442</v>
      </c>
      <c r="C140" s="10">
        <v>4819</v>
      </c>
      <c r="D140" s="9">
        <v>59710948.279694363</v>
      </c>
      <c r="E140" s="10">
        <v>8591</v>
      </c>
      <c r="F140" s="9">
        <f t="shared" si="3"/>
        <v>79750516.167100802</v>
      </c>
      <c r="G140" s="10">
        <v>9265</v>
      </c>
    </row>
    <row r="141" spans="1:47">
      <c r="A141" s="14" t="s">
        <v>143</v>
      </c>
      <c r="B141" s="20">
        <f t="shared" ref="B141:G141" si="4">SUM(B103:B140)</f>
        <v>1543603092.0079741</v>
      </c>
      <c r="C141" s="21">
        <f t="shared" si="4"/>
        <v>348354</v>
      </c>
      <c r="D141" s="20">
        <f t="shared" si="4"/>
        <v>6018548165.6287842</v>
      </c>
      <c r="E141" s="21">
        <f t="shared" si="4"/>
        <v>696014</v>
      </c>
      <c r="F141" s="20">
        <f t="shared" si="4"/>
        <v>7562151257.6367579</v>
      </c>
      <c r="G141" s="21">
        <f t="shared" si="4"/>
        <v>740982</v>
      </c>
      <c r="H141" s="22"/>
      <c r="I141" s="23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</row>
    <row r="142" spans="1:47">
      <c r="A142" s="18"/>
      <c r="B142" s="24"/>
      <c r="C142" s="25"/>
      <c r="D142" s="24"/>
      <c r="E142" s="25"/>
      <c r="F142" s="24"/>
      <c r="G142" s="25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</row>
    <row r="143" spans="1:47">
      <c r="A143" s="8" t="s">
        <v>144</v>
      </c>
      <c r="B143" s="9">
        <v>831859.50499670475</v>
      </c>
      <c r="C143" s="10" t="s">
        <v>162</v>
      </c>
      <c r="D143" s="9">
        <v>0</v>
      </c>
      <c r="E143" s="10" t="s">
        <v>162</v>
      </c>
      <c r="F143" s="9">
        <f t="shared" ref="F143:F152" si="5">B143+D143</f>
        <v>831859.50499670475</v>
      </c>
      <c r="G143" s="10" t="s">
        <v>162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</row>
    <row r="144" spans="1:47">
      <c r="A144" s="11" t="s">
        <v>145</v>
      </c>
      <c r="B144" s="12">
        <v>1078.4099999883329</v>
      </c>
      <c r="C144" s="13" t="s">
        <v>162</v>
      </c>
      <c r="D144" s="12">
        <v>0</v>
      </c>
      <c r="E144" s="13" t="s">
        <v>162</v>
      </c>
      <c r="F144" s="12">
        <f t="shared" si="5"/>
        <v>1078.4099999883329</v>
      </c>
      <c r="G144" s="13" t="s">
        <v>162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</row>
    <row r="145" spans="1:47">
      <c r="A145" s="8" t="s">
        <v>146</v>
      </c>
      <c r="B145" s="9">
        <v>5946390.0099977646</v>
      </c>
      <c r="C145" s="10" t="s">
        <v>162</v>
      </c>
      <c r="D145" s="9">
        <v>0</v>
      </c>
      <c r="E145" s="10" t="s">
        <v>162</v>
      </c>
      <c r="F145" s="9">
        <f t="shared" si="5"/>
        <v>5946390.0099977646</v>
      </c>
      <c r="G145" s="10" t="s">
        <v>162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</row>
    <row r="146" spans="1:47">
      <c r="A146" s="11" t="s">
        <v>147</v>
      </c>
      <c r="B146" s="12">
        <v>119</v>
      </c>
      <c r="C146" s="13" t="s">
        <v>162</v>
      </c>
      <c r="D146" s="12">
        <v>0</v>
      </c>
      <c r="E146" s="13" t="s">
        <v>162</v>
      </c>
      <c r="F146" s="12">
        <f t="shared" si="5"/>
        <v>119</v>
      </c>
      <c r="G146" s="13" t="s">
        <v>162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</row>
    <row r="147" spans="1:47">
      <c r="A147" s="8" t="s">
        <v>148</v>
      </c>
      <c r="B147" s="9">
        <v>0</v>
      </c>
      <c r="C147" s="10" t="s">
        <v>162</v>
      </c>
      <c r="D147" s="9">
        <v>0</v>
      </c>
      <c r="E147" s="10" t="s">
        <v>162</v>
      </c>
      <c r="F147" s="9">
        <f t="shared" si="5"/>
        <v>0</v>
      </c>
      <c r="G147" s="10" t="s">
        <v>162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</row>
    <row r="148" spans="1:47">
      <c r="A148" s="11" t="s">
        <v>149</v>
      </c>
      <c r="B148" s="12">
        <v>419308.23999923421</v>
      </c>
      <c r="C148" s="13" t="s">
        <v>162</v>
      </c>
      <c r="D148" s="12">
        <v>0</v>
      </c>
      <c r="E148" s="13" t="s">
        <v>162</v>
      </c>
      <c r="F148" s="12">
        <f t="shared" si="5"/>
        <v>419308.23999923421</v>
      </c>
      <c r="G148" s="13" t="s">
        <v>162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</row>
    <row r="149" spans="1:47">
      <c r="A149" s="8" t="s">
        <v>150</v>
      </c>
      <c r="B149" s="9">
        <v>584489.32999830577</v>
      </c>
      <c r="C149" s="10" t="s">
        <v>162</v>
      </c>
      <c r="D149" s="9">
        <v>0</v>
      </c>
      <c r="E149" s="10" t="s">
        <v>162</v>
      </c>
      <c r="F149" s="9">
        <f t="shared" si="5"/>
        <v>584489.32999830577</v>
      </c>
      <c r="G149" s="10" t="s">
        <v>162</v>
      </c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</row>
    <row r="150" spans="1:47">
      <c r="A150" s="11" t="s">
        <v>151</v>
      </c>
      <c r="B150" s="12">
        <v>494.70999999932246</v>
      </c>
      <c r="C150" s="13" t="s">
        <v>162</v>
      </c>
      <c r="D150" s="12">
        <v>0</v>
      </c>
      <c r="E150" s="13" t="s">
        <v>162</v>
      </c>
      <c r="F150" s="12">
        <f t="shared" si="5"/>
        <v>494.70999999932246</v>
      </c>
      <c r="G150" s="13" t="s">
        <v>162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</row>
    <row r="151" spans="1:47">
      <c r="A151" s="8" t="s">
        <v>152</v>
      </c>
      <c r="B151" s="9">
        <v>763832.60999913525</v>
      </c>
      <c r="C151" s="10" t="s">
        <v>162</v>
      </c>
      <c r="D151" s="9">
        <v>0</v>
      </c>
      <c r="E151" s="10" t="s">
        <v>162</v>
      </c>
      <c r="F151" s="9">
        <f t="shared" si="5"/>
        <v>763832.60999913525</v>
      </c>
      <c r="G151" s="10" t="s">
        <v>162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</row>
    <row r="152" spans="1:47">
      <c r="A152" s="11" t="s">
        <v>153</v>
      </c>
      <c r="B152" s="12">
        <v>14087.979999928386</v>
      </c>
      <c r="C152" s="13" t="s">
        <v>162</v>
      </c>
      <c r="D152" s="12">
        <v>0</v>
      </c>
      <c r="E152" s="13" t="s">
        <v>162</v>
      </c>
      <c r="F152" s="12">
        <f t="shared" si="5"/>
        <v>14087.979999928386</v>
      </c>
      <c r="G152" s="13" t="s">
        <v>162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</row>
    <row r="153" spans="1:47">
      <c r="A153" s="26" t="s">
        <v>154</v>
      </c>
      <c r="B153" s="20">
        <f t="shared" ref="B153:F153" si="6">SUM(B143:B152)</f>
        <v>8561659.7949910611</v>
      </c>
      <c r="C153" s="21" t="str">
        <f>IF(SUM(C143:C152)=0,"-",SUM(C143:C152))</f>
        <v>-</v>
      </c>
      <c r="D153" s="20">
        <f t="shared" si="6"/>
        <v>0</v>
      </c>
      <c r="E153" s="21" t="str">
        <f>IF(SUM(E143:E152)=0,"-",SUM(E143:E152))</f>
        <v>-</v>
      </c>
      <c r="F153" s="20">
        <f t="shared" si="6"/>
        <v>8561659.7949910611</v>
      </c>
      <c r="G153" s="21" t="str">
        <f>IF(SUM(G143:G152)=0,"-",SUM(G143:G152))</f>
        <v>-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</row>
    <row r="154" spans="1:47">
      <c r="A154" s="18"/>
      <c r="B154" s="18"/>
      <c r="C154" s="25"/>
      <c r="D154" s="18"/>
      <c r="E154" s="25"/>
      <c r="F154" s="18"/>
      <c r="G154" s="25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</row>
    <row r="155" spans="1:47">
      <c r="A155" s="27" t="s">
        <v>155</v>
      </c>
      <c r="B155" s="28"/>
      <c r="C155" s="29">
        <v>1023542</v>
      </c>
      <c r="D155" s="28"/>
      <c r="E155" s="29">
        <v>1877718</v>
      </c>
      <c r="F155" s="28"/>
      <c r="G155" s="29">
        <v>2010365</v>
      </c>
    </row>
    <row r="156" spans="1:47">
      <c r="A156" s="30"/>
      <c r="B156" s="31"/>
      <c r="C156" s="32"/>
      <c r="D156" s="31"/>
      <c r="E156" s="32"/>
      <c r="F156" s="31"/>
      <c r="G156" s="31"/>
    </row>
    <row r="157" spans="1:47" ht="27.6">
      <c r="A157" s="33" t="s">
        <v>156</v>
      </c>
      <c r="B157" s="34">
        <f>B101+B141+B153</f>
        <v>4479202723.3322487</v>
      </c>
      <c r="C157" s="35"/>
      <c r="D157" s="36">
        <f>D101+D141+D153</f>
        <v>15768349918.990257</v>
      </c>
      <c r="E157" s="35"/>
      <c r="F157" s="36">
        <f>F101+F141+F153</f>
        <v>20247552642.322502</v>
      </c>
      <c r="G157" s="18"/>
      <c r="K157" s="37"/>
    </row>
    <row r="158" spans="1:47" ht="18">
      <c r="A158" s="38"/>
      <c r="B158" s="39"/>
      <c r="C158" s="40"/>
      <c r="D158" s="39"/>
      <c r="E158" s="40"/>
      <c r="F158" s="39"/>
    </row>
    <row r="159" spans="1:47">
      <c r="B159"/>
      <c r="D159"/>
      <c r="F159"/>
    </row>
    <row r="160" spans="1:47">
      <c r="A160" s="42" t="s">
        <v>160</v>
      </c>
      <c r="B160" s="43"/>
      <c r="C160" s="44"/>
      <c r="D160" s="45"/>
      <c r="E160" s="46"/>
      <c r="F160" s="47"/>
      <c r="G160" s="45"/>
    </row>
    <row r="161" spans="1:7" ht="15.6">
      <c r="A161" s="48" t="s">
        <v>157</v>
      </c>
      <c r="B161" s="49"/>
      <c r="C161" s="44"/>
      <c r="D161" s="50"/>
      <c r="E161" s="51"/>
      <c r="F161" s="52"/>
      <c r="G161" s="50"/>
    </row>
    <row r="162" spans="1:7" ht="13.5" customHeight="1">
      <c r="A162" s="53" t="s">
        <v>161</v>
      </c>
      <c r="B162" s="54"/>
      <c r="C162" s="55"/>
      <c r="F162"/>
    </row>
    <row r="163" spans="1:7" ht="13.5" customHeight="1">
      <c r="F163"/>
    </row>
    <row r="164" spans="1:7">
      <c r="F164"/>
    </row>
    <row r="165" spans="1:7">
      <c r="F165"/>
    </row>
    <row r="166" spans="1:7">
      <c r="F166"/>
    </row>
    <row r="167" spans="1:7">
      <c r="F167"/>
    </row>
  </sheetData>
  <sheetProtection autoFilter="0"/>
  <autoFilter ref="A5:G167" xr:uid="{ED526724-7316-4769-B8AE-5D140BED5B10}"/>
  <mergeCells count="4">
    <mergeCell ref="A1:G1"/>
    <mergeCell ref="A2:G2"/>
    <mergeCell ref="A3:G3"/>
    <mergeCell ref="A4:G4"/>
  </mergeCells>
  <pageMargins left="0.25" right="0.25" top="0.75" bottom="0.75" header="0.3" footer="0.3"/>
  <pageSetup scale="84" fitToHeight="0" orientation="landscape" r:id="rId1"/>
  <headerFooter alignWithMargins="0">
    <oddHeader>&amp;C&amp;"-,Bold"&amp;KFF0000Confidential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LUR</vt:lpstr>
      <vt:lpstr>'Public LUR'!LUR456SFY_16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Chenault, Monica (DMAS)</dc:creator>
  <cp:lastModifiedBy>Chenault, Monica (DMAS)</cp:lastModifiedBy>
  <dcterms:created xsi:type="dcterms:W3CDTF">2026-08-18T20:05:00Z</dcterms:created>
  <dcterms:modified xsi:type="dcterms:W3CDTF">2026-08-18T20:48:02Z</dcterms:modified>
</cp:coreProperties>
</file>