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J:\ProvReimbursement\HOSPITALS\SFY 2026\Web Files\"/>
    </mc:Choice>
  </mc:AlternateContent>
  <xr:revisionPtr revIDLastSave="0" documentId="8_{76C051A0-96E4-4851-864E-32527F5D479A}" xr6:coauthVersionLast="47" xr6:coauthVersionMax="47" xr10:uidLastSave="{00000000-0000-0000-0000-000000000000}"/>
  <bookViews>
    <workbookView xWindow="-108" yWindow="-108" windowWidth="23256" windowHeight="13896" xr2:uid="{D52F3280-20E7-4EDF-9300-8F4120279936}"/>
  </bookViews>
  <sheets>
    <sheet name="SFY 26 Acute Web File" sheetId="1" r:id="rId1"/>
  </sheets>
  <externalReferences>
    <externalReference r:id="rId2"/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03" i="1" l="1"/>
  <c r="H103" i="1"/>
  <c r="F103" i="1"/>
  <c r="E103" i="1"/>
  <c r="I102" i="1"/>
  <c r="H102" i="1"/>
  <c r="F102" i="1"/>
  <c r="E102" i="1"/>
  <c r="I101" i="1"/>
  <c r="H101" i="1"/>
  <c r="F101" i="1"/>
  <c r="E101" i="1"/>
  <c r="I100" i="1"/>
  <c r="H100" i="1"/>
  <c r="F100" i="1"/>
  <c r="E100" i="1"/>
  <c r="I99" i="1"/>
  <c r="H99" i="1"/>
  <c r="F99" i="1"/>
  <c r="E99" i="1"/>
  <c r="I98" i="1"/>
  <c r="H98" i="1"/>
  <c r="F98" i="1"/>
  <c r="E98" i="1"/>
  <c r="I97" i="1"/>
  <c r="H97" i="1"/>
  <c r="F97" i="1"/>
  <c r="E97" i="1"/>
  <c r="I96" i="1"/>
  <c r="H96" i="1"/>
  <c r="F96" i="1"/>
  <c r="E96" i="1"/>
  <c r="I95" i="1"/>
  <c r="H95" i="1"/>
  <c r="F95" i="1"/>
  <c r="E95" i="1"/>
  <c r="I94" i="1"/>
  <c r="H94" i="1"/>
  <c r="F94" i="1"/>
  <c r="E94" i="1"/>
  <c r="I93" i="1"/>
  <c r="H93" i="1"/>
  <c r="F93" i="1"/>
  <c r="E93" i="1"/>
  <c r="I92" i="1"/>
  <c r="H92" i="1"/>
  <c r="F92" i="1"/>
  <c r="E92" i="1"/>
  <c r="I91" i="1"/>
  <c r="H91" i="1"/>
  <c r="F91" i="1"/>
  <c r="E91" i="1"/>
  <c r="I90" i="1"/>
  <c r="H90" i="1"/>
  <c r="F90" i="1"/>
  <c r="E90" i="1"/>
  <c r="I89" i="1"/>
  <c r="H89" i="1"/>
  <c r="F89" i="1"/>
  <c r="E89" i="1"/>
  <c r="I88" i="1"/>
  <c r="H88" i="1"/>
  <c r="F88" i="1"/>
  <c r="E88" i="1"/>
  <c r="I87" i="1"/>
  <c r="H87" i="1"/>
  <c r="F87" i="1"/>
  <c r="E87" i="1"/>
  <c r="I86" i="1"/>
  <c r="H86" i="1"/>
  <c r="F86" i="1"/>
  <c r="E86" i="1"/>
  <c r="I85" i="1"/>
  <c r="H85" i="1"/>
  <c r="F85" i="1"/>
  <c r="E85" i="1"/>
  <c r="I84" i="1"/>
  <c r="H84" i="1"/>
  <c r="F84" i="1"/>
  <c r="E84" i="1"/>
  <c r="I83" i="1"/>
  <c r="H83" i="1"/>
  <c r="F83" i="1"/>
  <c r="E83" i="1"/>
  <c r="I82" i="1"/>
  <c r="H82" i="1"/>
  <c r="F82" i="1"/>
  <c r="E82" i="1"/>
  <c r="I81" i="1"/>
  <c r="H81" i="1"/>
  <c r="F81" i="1"/>
  <c r="E81" i="1"/>
  <c r="I80" i="1"/>
  <c r="H80" i="1"/>
  <c r="F80" i="1"/>
  <c r="E80" i="1"/>
  <c r="I79" i="1"/>
  <c r="H79" i="1"/>
  <c r="F79" i="1"/>
  <c r="E79" i="1"/>
  <c r="I78" i="1"/>
  <c r="H78" i="1"/>
  <c r="F78" i="1"/>
  <c r="E78" i="1"/>
  <c r="I77" i="1"/>
  <c r="H77" i="1"/>
  <c r="F77" i="1"/>
  <c r="E77" i="1"/>
  <c r="I76" i="1"/>
  <c r="H76" i="1"/>
  <c r="F76" i="1"/>
  <c r="E76" i="1"/>
  <c r="I75" i="1"/>
  <c r="H75" i="1"/>
  <c r="F75" i="1"/>
  <c r="E75" i="1"/>
  <c r="I74" i="1"/>
  <c r="H74" i="1"/>
  <c r="F74" i="1"/>
  <c r="E74" i="1"/>
  <c r="I73" i="1"/>
  <c r="H73" i="1"/>
  <c r="F73" i="1"/>
  <c r="E73" i="1"/>
  <c r="I72" i="1"/>
  <c r="H72" i="1"/>
  <c r="F72" i="1"/>
  <c r="E72" i="1"/>
  <c r="I71" i="1"/>
  <c r="H71" i="1"/>
  <c r="F71" i="1"/>
  <c r="E71" i="1"/>
  <c r="I70" i="1"/>
  <c r="H70" i="1"/>
  <c r="F70" i="1"/>
  <c r="E70" i="1"/>
  <c r="I69" i="1"/>
  <c r="H69" i="1"/>
  <c r="F69" i="1"/>
  <c r="E69" i="1"/>
  <c r="I68" i="1"/>
  <c r="H68" i="1"/>
  <c r="F68" i="1"/>
  <c r="E68" i="1"/>
  <c r="I67" i="1"/>
  <c r="H67" i="1"/>
  <c r="F67" i="1"/>
  <c r="E67" i="1"/>
  <c r="I66" i="1"/>
  <c r="H66" i="1"/>
  <c r="F66" i="1"/>
  <c r="E66" i="1"/>
  <c r="I65" i="1"/>
  <c r="H65" i="1"/>
  <c r="F65" i="1"/>
  <c r="E65" i="1"/>
  <c r="I64" i="1"/>
  <c r="H64" i="1"/>
  <c r="F64" i="1"/>
  <c r="E64" i="1"/>
  <c r="I63" i="1"/>
  <c r="H63" i="1"/>
  <c r="F63" i="1"/>
  <c r="E63" i="1"/>
  <c r="I62" i="1"/>
  <c r="H62" i="1"/>
  <c r="F62" i="1"/>
  <c r="E62" i="1"/>
  <c r="I61" i="1"/>
  <c r="H61" i="1"/>
  <c r="F61" i="1"/>
  <c r="E61" i="1"/>
  <c r="I60" i="1"/>
  <c r="H60" i="1"/>
  <c r="F60" i="1"/>
  <c r="E60" i="1"/>
  <c r="I59" i="1"/>
  <c r="H59" i="1"/>
  <c r="F59" i="1"/>
  <c r="E59" i="1"/>
  <c r="I58" i="1"/>
  <c r="H58" i="1"/>
  <c r="F58" i="1"/>
  <c r="E58" i="1"/>
  <c r="I57" i="1"/>
  <c r="H57" i="1"/>
  <c r="F57" i="1"/>
  <c r="E57" i="1"/>
  <c r="I56" i="1"/>
  <c r="H56" i="1"/>
  <c r="F56" i="1"/>
  <c r="E56" i="1"/>
  <c r="I55" i="1"/>
  <c r="H55" i="1"/>
  <c r="F55" i="1"/>
  <c r="E55" i="1"/>
  <c r="I54" i="1"/>
  <c r="H54" i="1"/>
  <c r="F54" i="1"/>
  <c r="E54" i="1"/>
  <c r="I53" i="1"/>
  <c r="H53" i="1"/>
  <c r="F53" i="1"/>
  <c r="E53" i="1"/>
  <c r="I52" i="1"/>
  <c r="H52" i="1"/>
  <c r="F52" i="1"/>
  <c r="E52" i="1"/>
  <c r="I51" i="1"/>
  <c r="H51" i="1"/>
  <c r="F51" i="1"/>
  <c r="E51" i="1"/>
  <c r="I50" i="1"/>
  <c r="H50" i="1"/>
  <c r="F50" i="1"/>
  <c r="E50" i="1"/>
  <c r="I49" i="1"/>
  <c r="H49" i="1"/>
  <c r="F49" i="1"/>
  <c r="E49" i="1"/>
  <c r="I48" i="1"/>
  <c r="H48" i="1"/>
  <c r="F48" i="1"/>
  <c r="E48" i="1"/>
  <c r="I47" i="1"/>
  <c r="H47" i="1"/>
  <c r="F47" i="1"/>
  <c r="E47" i="1"/>
  <c r="I46" i="1"/>
  <c r="H46" i="1"/>
  <c r="F46" i="1"/>
  <c r="E46" i="1"/>
  <c r="I45" i="1"/>
  <c r="H45" i="1"/>
  <c r="F45" i="1"/>
  <c r="E45" i="1"/>
  <c r="I44" i="1"/>
  <c r="H44" i="1"/>
  <c r="F44" i="1"/>
  <c r="E44" i="1"/>
  <c r="I43" i="1"/>
  <c r="H43" i="1"/>
  <c r="F43" i="1"/>
  <c r="E43" i="1"/>
  <c r="I42" i="1"/>
  <c r="H42" i="1"/>
  <c r="F42" i="1"/>
  <c r="E42" i="1"/>
  <c r="I41" i="1"/>
  <c r="H41" i="1"/>
  <c r="F41" i="1"/>
  <c r="E41" i="1"/>
  <c r="I40" i="1"/>
  <c r="H40" i="1"/>
  <c r="F40" i="1"/>
  <c r="E40" i="1"/>
  <c r="I39" i="1"/>
  <c r="H39" i="1"/>
  <c r="F39" i="1"/>
  <c r="E39" i="1"/>
  <c r="I38" i="1"/>
  <c r="H38" i="1"/>
  <c r="F38" i="1"/>
  <c r="E38" i="1"/>
  <c r="I37" i="1"/>
  <c r="H37" i="1"/>
  <c r="F37" i="1"/>
  <c r="E37" i="1"/>
  <c r="I36" i="1"/>
  <c r="H36" i="1"/>
  <c r="F36" i="1"/>
  <c r="E36" i="1"/>
  <c r="I35" i="1"/>
  <c r="H35" i="1"/>
  <c r="F35" i="1"/>
  <c r="E35" i="1"/>
  <c r="I34" i="1"/>
  <c r="H34" i="1"/>
  <c r="F34" i="1"/>
  <c r="E34" i="1"/>
  <c r="I33" i="1"/>
  <c r="H33" i="1"/>
  <c r="F33" i="1"/>
  <c r="E33" i="1"/>
  <c r="I32" i="1"/>
  <c r="H32" i="1"/>
  <c r="F32" i="1"/>
  <c r="E32" i="1"/>
  <c r="I31" i="1"/>
  <c r="H31" i="1"/>
  <c r="F31" i="1"/>
  <c r="E31" i="1"/>
  <c r="I30" i="1"/>
  <c r="H30" i="1"/>
  <c r="F30" i="1"/>
  <c r="E30" i="1"/>
  <c r="I29" i="1"/>
  <c r="H29" i="1"/>
  <c r="F29" i="1"/>
  <c r="E29" i="1"/>
  <c r="I28" i="1"/>
  <c r="H28" i="1"/>
  <c r="F28" i="1"/>
  <c r="E28" i="1"/>
  <c r="I27" i="1"/>
  <c r="H27" i="1"/>
  <c r="F27" i="1"/>
  <c r="E27" i="1"/>
  <c r="I26" i="1"/>
  <c r="H26" i="1"/>
  <c r="F26" i="1"/>
  <c r="E26" i="1"/>
  <c r="I25" i="1"/>
  <c r="H25" i="1"/>
  <c r="F25" i="1"/>
  <c r="E25" i="1"/>
  <c r="I24" i="1"/>
  <c r="H24" i="1"/>
  <c r="F24" i="1"/>
  <c r="E24" i="1"/>
  <c r="I23" i="1"/>
  <c r="H23" i="1"/>
  <c r="F23" i="1"/>
  <c r="E23" i="1"/>
  <c r="I22" i="1"/>
  <c r="H22" i="1"/>
  <c r="F22" i="1"/>
  <c r="E22" i="1"/>
  <c r="I21" i="1"/>
  <c r="H21" i="1"/>
  <c r="F21" i="1"/>
  <c r="E21" i="1"/>
  <c r="I20" i="1"/>
  <c r="H20" i="1"/>
  <c r="F20" i="1"/>
  <c r="E20" i="1"/>
  <c r="I19" i="1"/>
  <c r="H19" i="1"/>
  <c r="F19" i="1"/>
  <c r="E19" i="1"/>
  <c r="I18" i="1"/>
  <c r="H18" i="1"/>
  <c r="F18" i="1"/>
  <c r="E18" i="1"/>
  <c r="I17" i="1"/>
  <c r="H17" i="1"/>
  <c r="F17" i="1"/>
  <c r="E17" i="1"/>
  <c r="I16" i="1"/>
  <c r="H16" i="1"/>
  <c r="F16" i="1"/>
  <c r="E16" i="1"/>
  <c r="I15" i="1"/>
  <c r="H15" i="1"/>
  <c r="F15" i="1"/>
  <c r="E15" i="1"/>
  <c r="I14" i="1"/>
  <c r="H14" i="1"/>
  <c r="F14" i="1"/>
  <c r="E14" i="1"/>
  <c r="I13" i="1"/>
  <c r="H13" i="1"/>
  <c r="F13" i="1"/>
  <c r="E13" i="1"/>
  <c r="I12" i="1"/>
  <c r="H12" i="1"/>
  <c r="F12" i="1"/>
  <c r="E12" i="1"/>
  <c r="I11" i="1"/>
  <c r="H11" i="1"/>
  <c r="F11" i="1"/>
  <c r="E11" i="1"/>
  <c r="I10" i="1"/>
  <c r="H10" i="1"/>
  <c r="F10" i="1"/>
  <c r="E10" i="1"/>
  <c r="I9" i="1"/>
  <c r="H9" i="1"/>
  <c r="F9" i="1"/>
  <c r="E9" i="1"/>
  <c r="I8" i="1"/>
  <c r="H8" i="1"/>
  <c r="F8" i="1"/>
  <c r="E8" i="1"/>
  <c r="I7" i="1"/>
  <c r="H7" i="1"/>
  <c r="F7" i="1"/>
  <c r="E7" i="1"/>
  <c r="I6" i="1"/>
  <c r="H6" i="1"/>
  <c r="F6" i="1"/>
  <c r="E6" i="1"/>
  <c r="I5" i="1"/>
  <c r="H5" i="1"/>
  <c r="F5" i="1"/>
  <c r="E5" i="1"/>
  <c r="I4" i="1"/>
  <c r="H4" i="1"/>
  <c r="F4" i="1"/>
  <c r="E4" i="1"/>
  <c r="I3" i="1"/>
  <c r="H3" i="1"/>
  <c r="F3" i="1"/>
  <c r="E3" i="1"/>
</calcChain>
</file>

<file path=xl/sharedStrings.xml><?xml version="1.0" encoding="utf-8"?>
<sst xmlns="http://schemas.openxmlformats.org/spreadsheetml/2006/main" count="217" uniqueCount="217">
  <si>
    <t>DRG Rates Effective July 1, 2025 through June 30, 2026</t>
  </si>
  <si>
    <t>Provider Name</t>
  </si>
  <si>
    <t>Former NPI</t>
  </si>
  <si>
    <t>NPI</t>
  </si>
  <si>
    <t>Medicare 
Wage 
Index</t>
  </si>
  <si>
    <t>SFY 2026
Operating 
Rate Per 
Case</t>
  </si>
  <si>
    <t>SFY 2026
Psychiatric 
Operating 
Rate Per Day</t>
  </si>
  <si>
    <t>SFY 2026
Non-Psych 
Operating 
Cost to 
Charge Ratio</t>
  </si>
  <si>
    <t>SFY 2026
Capital 
Percentage</t>
  </si>
  <si>
    <t>Statewide 
Outlier 
Threshold</t>
  </si>
  <si>
    <t xml:space="preserve"> DRG 
Factor</t>
  </si>
  <si>
    <t>Alleghany Regional Hospital</t>
  </si>
  <si>
    <t>1538100029</t>
  </si>
  <si>
    <t>Augusta Medical Center</t>
  </si>
  <si>
    <t>1053301127</t>
  </si>
  <si>
    <t>Bath County Community Hospital</t>
  </si>
  <si>
    <t>1417989278</t>
  </si>
  <si>
    <t>Bedford Memorial Hospital</t>
  </si>
  <si>
    <t>1295728491</t>
  </si>
  <si>
    <t>Bon Secours Memorial Regional Medical Center</t>
  </si>
  <si>
    <t>1912969064</t>
  </si>
  <si>
    <t>Bon Secours Richmond Community Hosp</t>
  </si>
  <si>
    <t>1366404428</t>
  </si>
  <si>
    <t>Bon Secours Saint Francis Medical Center</t>
  </si>
  <si>
    <t>1447212592</t>
  </si>
  <si>
    <t>Bristol Regional Medical Center</t>
  </si>
  <si>
    <t>1124058615</t>
  </si>
  <si>
    <t>Buchanan General Hospital</t>
  </si>
  <si>
    <t>1225036346</t>
  </si>
  <si>
    <t>Carilion Franklin Memorial Hospital</t>
  </si>
  <si>
    <t>1710970918</t>
  </si>
  <si>
    <t>Carilion Medical Center</t>
  </si>
  <si>
    <t>1033102942</t>
  </si>
  <si>
    <t>Carilion New River Valley Med Cntr</t>
  </si>
  <si>
    <t>1376536573</t>
  </si>
  <si>
    <t>Carilion Tazewell Community Hosp</t>
  </si>
  <si>
    <t>1427040328</t>
  </si>
  <si>
    <t>Carillion Giles Memorial Hospital</t>
  </si>
  <si>
    <t>1194718304</t>
  </si>
  <si>
    <t>Centra Specialty</t>
  </si>
  <si>
    <t>1134134869</t>
  </si>
  <si>
    <t>Chesapeake General Hospital</t>
  </si>
  <si>
    <t>1700896354</t>
  </si>
  <si>
    <t>Childrens Hospital of Kings Daughter's</t>
  </si>
  <si>
    <t>1912919481</t>
  </si>
  <si>
    <t>Childrens Hospital of Richmond (at VCU)</t>
  </si>
  <si>
    <t>1841258589</t>
  </si>
  <si>
    <t>Childrens National Medical Center</t>
  </si>
  <si>
    <t>1912939703</t>
  </si>
  <si>
    <t>Chippenham Johnston Willis Medical Center</t>
  </si>
  <si>
    <t>1598708513</t>
  </si>
  <si>
    <t>Clinch Valley Medical Center</t>
  </si>
  <si>
    <t>1871534297</t>
  </si>
  <si>
    <t>Columbia Reston Hosp Cntr</t>
  </si>
  <si>
    <t>1053363853</t>
  </si>
  <si>
    <t>Community Memorial Hosp (VCU)</t>
  </si>
  <si>
    <t>1336103738</t>
  </si>
  <si>
    <t>Culpeper Memorial Hospital</t>
  </si>
  <si>
    <t>1669538047</t>
  </si>
  <si>
    <t>Cumberland Rehabilitation Hospital</t>
  </si>
  <si>
    <t>1871507699</t>
  </si>
  <si>
    <t>Danville Regional Medical Center</t>
  </si>
  <si>
    <t>1154419737</t>
  </si>
  <si>
    <t>Depaul Medical Center</t>
  </si>
  <si>
    <t>1134137615</t>
  </si>
  <si>
    <t>Dickenson Community Hospital</t>
  </si>
  <si>
    <t>1285685727</t>
  </si>
  <si>
    <t>Duke University Hospital</t>
  </si>
  <si>
    <t>1992703540</t>
  </si>
  <si>
    <t>Fauquier Medical Center</t>
  </si>
  <si>
    <t>1912334517</t>
  </si>
  <si>
    <t>George Washington University Hospital</t>
  </si>
  <si>
    <t>1487640207</t>
  </si>
  <si>
    <t>Georgetown University Hospital</t>
  </si>
  <si>
    <t>1427145176</t>
  </si>
  <si>
    <t>Halifax Regional Hospital</t>
  </si>
  <si>
    <t>1588668842</t>
  </si>
  <si>
    <t>Hampton Roads Specialty Hospital</t>
  </si>
  <si>
    <t>1073571865</t>
  </si>
  <si>
    <t>Haymarket Medical Center</t>
  </si>
  <si>
    <t>1124369137</t>
  </si>
  <si>
    <t>Henrico Doctors Hospital</t>
  </si>
  <si>
    <t>1194762294</t>
  </si>
  <si>
    <t>Holston Valley Medical Center</t>
  </si>
  <si>
    <t>1487690400</t>
  </si>
  <si>
    <t>Indian Path Medical Center</t>
  </si>
  <si>
    <t>1992813240</t>
  </si>
  <si>
    <t>Inova Alexandria Hospital</t>
  </si>
  <si>
    <t>1255684460</t>
  </si>
  <si>
    <t>Inova Fair Oaks Hospital</t>
  </si>
  <si>
    <t>1760513980</t>
  </si>
  <si>
    <t>Inova Fairfax Hospital</t>
  </si>
  <si>
    <t>1831220714</t>
  </si>
  <si>
    <t>Inova Mount Vernon Hospital</t>
  </si>
  <si>
    <t>1922139120</t>
  </si>
  <si>
    <t>Inova Specialty Hospital</t>
  </si>
  <si>
    <t>1235845256</t>
  </si>
  <si>
    <t>John Randolph Medical Center</t>
  </si>
  <si>
    <t>1285671248</t>
  </si>
  <si>
    <t>Johnson City Medical Center</t>
  </si>
  <si>
    <t>1972606465</t>
  </si>
  <si>
    <t>Johnston Memorial Hospital</t>
  </si>
  <si>
    <t>1104812684</t>
  </si>
  <si>
    <t>Lee County Community Hospital</t>
  </si>
  <si>
    <t>1205488996</t>
  </si>
  <si>
    <t>Lewis Gale Medical Center</t>
  </si>
  <si>
    <t>1619914785</t>
  </si>
  <si>
    <t>Lonesome Pine Hospital</t>
  </si>
  <si>
    <t>1801826912</t>
  </si>
  <si>
    <t>Loudoun Hospital Center</t>
  </si>
  <si>
    <t>1376564302</t>
  </si>
  <si>
    <t>Martha Jefferson Hospital</t>
  </si>
  <si>
    <t>1346248663</t>
  </si>
  <si>
    <t>Mary Immaculate Hospital</t>
  </si>
  <si>
    <t>1427064310</t>
  </si>
  <si>
    <t>Mary Washington Hospital</t>
  </si>
  <si>
    <t>1942288527</t>
  </si>
  <si>
    <t>Maryview Hospital</t>
  </si>
  <si>
    <t>1750399192</t>
  </si>
  <si>
    <t>Medical College of VA (VCU)</t>
  </si>
  <si>
    <t>1437175734</t>
  </si>
  <si>
    <t>Memorial Hospital of Martinsville</t>
  </si>
  <si>
    <t>1386720183</t>
  </si>
  <si>
    <t>Montgomery Regional Hospital</t>
  </si>
  <si>
    <t>1275570376</t>
  </si>
  <si>
    <t>North Carolina Baptist Hospital</t>
  </si>
  <si>
    <t>1144211301</t>
  </si>
  <si>
    <t>Norton Community Hospital</t>
  </si>
  <si>
    <t>1326041716</t>
  </si>
  <si>
    <t>Page Memorial Hospital</t>
  </si>
  <si>
    <t>1326040684</t>
  </si>
  <si>
    <t>Pioneer Community Hospital of Stokes</t>
  </si>
  <si>
    <t>1811284524</t>
  </si>
  <si>
    <t>Pitt County Memorial Hospital</t>
  </si>
  <si>
    <t>1043218944</t>
  </si>
  <si>
    <t>Prince William Medical Center (UVA)</t>
  </si>
  <si>
    <t>1417005760</t>
  </si>
  <si>
    <t>Pulaski Community Hospital</t>
  </si>
  <si>
    <t>1205882396</t>
  </si>
  <si>
    <t>Rappahannock General Hospital</t>
  </si>
  <si>
    <t>1699125526</t>
  </si>
  <si>
    <t>Riverside Doctors Hospital Williamsburg</t>
  </si>
  <si>
    <t>1275893307</t>
  </si>
  <si>
    <t>Riverside Middle Penisula Hospital</t>
  </si>
  <si>
    <t>1528162534</t>
  </si>
  <si>
    <t>Riverside Regional Medical Center</t>
  </si>
  <si>
    <t>1366547747</t>
  </si>
  <si>
    <t>Russell County Medical Center</t>
  </si>
  <si>
    <t>1891973939</t>
  </si>
  <si>
    <t>Select Specialty Hospital of Richmond</t>
  </si>
  <si>
    <t>Sentara Careplex Hospital</t>
  </si>
  <si>
    <t>1336109107</t>
  </si>
  <si>
    <t>Sentara Leigh Hospital</t>
  </si>
  <si>
    <t>1811957681</t>
  </si>
  <si>
    <t>Sentara Norfolk General</t>
  </si>
  <si>
    <t>1437119310</t>
  </si>
  <si>
    <t>Sentara Northern VA Medical Center</t>
  </si>
  <si>
    <t>1548366404</t>
  </si>
  <si>
    <t>Sentara Obici Hospital</t>
  </si>
  <si>
    <t>1376540138</t>
  </si>
  <si>
    <t>Sentara Princess Anne Hospital</t>
  </si>
  <si>
    <t>1528028396</t>
  </si>
  <si>
    <t>Sentara Rockingham Medical Center</t>
  </si>
  <si>
    <t>1780694372</t>
  </si>
  <si>
    <t>Sentara Virginia Beach General</t>
  </si>
  <si>
    <t>1629038336</t>
  </si>
  <si>
    <t>Sentara Williamsburg Community Hosp</t>
  </si>
  <si>
    <t>1619938149</t>
  </si>
  <si>
    <t>Shenandoah Memorial Hospital</t>
  </si>
  <si>
    <t>1033166442</t>
  </si>
  <si>
    <t>Shore Memorial Hospital</t>
  </si>
  <si>
    <t>1619076916</t>
  </si>
  <si>
    <t>Smyth County Community Hospital</t>
  </si>
  <si>
    <t>1073519377</t>
  </si>
  <si>
    <t>Southampton Memorial Hospital</t>
  </si>
  <si>
    <t>1851936983</t>
  </si>
  <si>
    <t>Southern Virginia Regional Medical Center</t>
  </si>
  <si>
    <t>1104461276</t>
  </si>
  <si>
    <t>Southside Community Hospital</t>
  </si>
  <si>
    <t>1518952761</t>
  </si>
  <si>
    <t>Southside Regional Medical Center</t>
  </si>
  <si>
    <t>1720623853</t>
  </si>
  <si>
    <t>Spotsylvania Regional Med Cntr</t>
  </si>
  <si>
    <t>1376876664</t>
  </si>
  <si>
    <t>St Mary's Hospital - Richmond</t>
  </si>
  <si>
    <t>1962464016</t>
  </si>
  <si>
    <t>Stafford Hospital</t>
  </si>
  <si>
    <t>1043343304</t>
  </si>
  <si>
    <t>Stonesprings Hospital Center</t>
  </si>
  <si>
    <t>1972904738</t>
  </si>
  <si>
    <t>Stonewall Jackson Hospital</t>
  </si>
  <si>
    <t>1518950484</t>
  </si>
  <si>
    <t>Twin County Regional Hospital</t>
  </si>
  <si>
    <t>1114292141</t>
  </si>
  <si>
    <t>University of Virginia Medical Center</t>
  </si>
  <si>
    <t>1780630608</t>
  </si>
  <si>
    <t>VCUHS Tappahannock Hospital</t>
  </si>
  <si>
    <t>1760580757</t>
  </si>
  <si>
    <t>Virginia Baptist Hospital</t>
  </si>
  <si>
    <t>1770693939</t>
  </si>
  <si>
    <t>Virginia Hospital Center Arlington</t>
  </si>
  <si>
    <t>1790785996</t>
  </si>
  <si>
    <t>Warren Memorial Hospital</t>
  </si>
  <si>
    <t>1427085232</t>
  </si>
  <si>
    <t>Washington Hospital Center</t>
  </si>
  <si>
    <t>1548378235</t>
  </si>
  <si>
    <t>Winchester Medical Center</t>
  </si>
  <si>
    <t>1619928017</t>
  </si>
  <si>
    <t>Wythe County Community Hospital</t>
  </si>
  <si>
    <t>1184706152</t>
  </si>
  <si>
    <t>Out of State non-cost reporting hospitals*</t>
  </si>
  <si>
    <t>*Lesser of: (i) the amount reimbursed by Medicaid program in the facility’s home state; or (ii) the payment based on the statewide average operating rate.</t>
  </si>
  <si>
    <t>Change Log</t>
  </si>
  <si>
    <t>Change Description</t>
  </si>
  <si>
    <t>Date Entered</t>
  </si>
  <si>
    <t>Effective Date of Change</t>
  </si>
  <si>
    <t>Updated ownership: Vibra Hospital of Richmond (NPI #1164863676) as previous owner replaced by Select Specialty Hospital of Richmond (NPI # 1952004657) as new owner.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</si>
</sst>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3" formatCode="_(* #,##0.00_);_(* \(#,##0.00\);_(* &quot;-&quot;??_);_(@_)"/>
    <numFmt numFmtId="164" formatCode="0.0000"/>
    <numFmt numFmtId="165" formatCode="&quot;$&quot;#,##0"/>
    <numFmt numFmtId="166" formatCode="&quot;$&quot;#,##0.00"/>
    <numFmt numFmtId="167" formatCode="_(* #,##0.0000_);_(* \(#,##0.0000\);_(* &quot;-&quot;??_);_(@_)"/>
    <numFmt numFmtId="168" formatCode="_(* #,##0.0000_);_(* \(#,##0.0000\);_(* &quot;-&quot;????_);_(@_)"/>
    <numFmt numFmtId="169" formatCode="000000000"/>
  </numFmts>
  <fonts count="1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name val="Aptos Narrow"/>
      <family val="2"/>
      <scheme val="minor"/>
    </font>
    <font>
      <strike/>
      <sz val="9"/>
      <name val="Arial"/>
      <family val="2"/>
    </font>
    <font>
      <strike/>
      <sz val="9"/>
      <color theme="1"/>
      <name val="Arial"/>
      <family val="2"/>
    </font>
    <font>
      <strike/>
      <sz val="11"/>
      <color theme="1"/>
      <name val="Aptos Narrow"/>
      <family val="2"/>
      <scheme val="minor"/>
    </font>
    <font>
      <b/>
      <sz val="9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9" fontId="2" fillId="0" borderId="0" applyFont="0" applyFill="0" applyBorder="0" applyAlignment="0" applyProtection="0"/>
  </cellStyleXfs>
  <cellXfs count="53">
    <xf numFmtId="0" fontId="0" fillId="0" borderId="0" xfId="0"/>
    <xf numFmtId="0" fontId="3" fillId="0" borderId="1" xfId="3" applyFont="1" applyBorder="1" applyAlignment="1">
      <alignment horizontal="center"/>
    </xf>
    <xf numFmtId="0" fontId="3" fillId="0" borderId="2" xfId="3" applyFont="1" applyBorder="1" applyAlignment="1">
      <alignment horizontal="center"/>
    </xf>
    <xf numFmtId="0" fontId="3" fillId="0" borderId="3" xfId="3" applyFont="1" applyBorder="1" applyAlignment="1">
      <alignment horizontal="center"/>
    </xf>
    <xf numFmtId="164" fontId="4" fillId="0" borderId="4" xfId="3" applyNumberFormat="1" applyFont="1" applyBorder="1" applyAlignment="1">
      <alignment horizontal="center" wrapText="1"/>
    </xf>
    <xf numFmtId="49" fontId="4" fillId="0" borderId="4" xfId="3" applyNumberFormat="1" applyFont="1" applyBorder="1" applyAlignment="1">
      <alignment horizontal="center" wrapText="1"/>
    </xf>
    <xf numFmtId="49" fontId="4" fillId="0" borderId="4" xfId="0" applyNumberFormat="1" applyFont="1" applyBorder="1" applyAlignment="1">
      <alignment horizontal="center" wrapText="1"/>
    </xf>
    <xf numFmtId="10" fontId="4" fillId="0" borderId="4" xfId="4" applyNumberFormat="1" applyFont="1" applyFill="1" applyBorder="1" applyAlignment="1">
      <alignment horizontal="center" wrapText="1"/>
    </xf>
    <xf numFmtId="165" fontId="4" fillId="0" borderId="4" xfId="1" applyNumberFormat="1" applyFont="1" applyFill="1" applyBorder="1" applyAlignment="1">
      <alignment horizontal="center" wrapText="1"/>
    </xf>
    <xf numFmtId="3" fontId="5" fillId="0" borderId="4" xfId="0" applyNumberFormat="1" applyFont="1" applyBorder="1"/>
    <xf numFmtId="0" fontId="5" fillId="0" borderId="4" xfId="0" applyFont="1" applyBorder="1"/>
    <xf numFmtId="164" fontId="6" fillId="0" borderId="4" xfId="0" applyNumberFormat="1" applyFont="1" applyBorder="1"/>
    <xf numFmtId="166" fontId="6" fillId="0" borderId="4" xfId="0" applyNumberFormat="1" applyFont="1" applyBorder="1"/>
    <xf numFmtId="167" fontId="6" fillId="0" borderId="4" xfId="0" applyNumberFormat="1" applyFont="1" applyBorder="1"/>
    <xf numFmtId="10" fontId="6" fillId="0" borderId="4" xfId="2" applyNumberFormat="1" applyFont="1" applyBorder="1"/>
    <xf numFmtId="165" fontId="6" fillId="0" borderId="4" xfId="1" applyNumberFormat="1" applyFont="1" applyBorder="1"/>
    <xf numFmtId="168" fontId="6" fillId="0" borderId="4" xfId="0" applyNumberFormat="1" applyFont="1" applyBorder="1"/>
    <xf numFmtId="0" fontId="5" fillId="0" borderId="4" xfId="0" quotePrefix="1" applyFont="1" applyBorder="1"/>
    <xf numFmtId="164" fontId="5" fillId="0" borderId="4" xfId="0" applyNumberFormat="1" applyFont="1" applyBorder="1"/>
    <xf numFmtId="168" fontId="5" fillId="0" borderId="4" xfId="0" applyNumberFormat="1" applyFont="1" applyBorder="1"/>
    <xf numFmtId="0" fontId="7" fillId="0" borderId="0" xfId="0" applyFont="1"/>
    <xf numFmtId="3" fontId="5" fillId="0" borderId="1" xfId="0" applyNumberFormat="1" applyFont="1" applyBorder="1"/>
    <xf numFmtId="3" fontId="8" fillId="0" borderId="4" xfId="0" applyNumberFormat="1" applyFont="1" applyBorder="1"/>
    <xf numFmtId="0" fontId="8" fillId="0" borderId="4" xfId="0" applyFont="1" applyBorder="1"/>
    <xf numFmtId="164" fontId="9" fillId="0" borderId="4" xfId="0" applyNumberFormat="1" applyFont="1" applyBorder="1"/>
    <xf numFmtId="167" fontId="9" fillId="0" borderId="4" xfId="0" applyNumberFormat="1" applyFont="1" applyBorder="1"/>
    <xf numFmtId="168" fontId="9" fillId="0" borderId="4" xfId="0" applyNumberFormat="1" applyFont="1" applyBorder="1"/>
    <xf numFmtId="0" fontId="10" fillId="0" borderId="0" xfId="0" applyFont="1"/>
    <xf numFmtId="0" fontId="5" fillId="0" borderId="4" xfId="0" applyFont="1" applyBorder="1" applyAlignment="1">
      <alignment horizontal="left"/>
    </xf>
    <xf numFmtId="1" fontId="5" fillId="0" borderId="4" xfId="0" applyNumberFormat="1" applyFont="1" applyBorder="1"/>
    <xf numFmtId="169" fontId="4" fillId="0" borderId="4" xfId="3" applyNumberFormat="1" applyFont="1" applyBorder="1" applyAlignment="1">
      <alignment horizontal="left"/>
    </xf>
    <xf numFmtId="0" fontId="6" fillId="0" borderId="4" xfId="0" applyFont="1" applyBorder="1"/>
    <xf numFmtId="168" fontId="11" fillId="0" borderId="4" xfId="0" applyNumberFormat="1" applyFont="1" applyBorder="1"/>
    <xf numFmtId="166" fontId="11" fillId="0" borderId="4" xfId="0" applyNumberFormat="1" applyFont="1" applyBorder="1"/>
    <xf numFmtId="167" fontId="11" fillId="0" borderId="4" xfId="0" applyNumberFormat="1" applyFont="1" applyBorder="1"/>
    <xf numFmtId="10" fontId="11" fillId="0" borderId="4" xfId="2" applyNumberFormat="1" applyFont="1" applyFill="1" applyBorder="1"/>
    <xf numFmtId="165" fontId="11" fillId="0" borderId="4" xfId="1" applyNumberFormat="1" applyFont="1" applyBorder="1"/>
    <xf numFmtId="0" fontId="6" fillId="0" borderId="0" xfId="3" applyFont="1"/>
    <xf numFmtId="0" fontId="12" fillId="0" borderId="0" xfId="0" applyFont="1"/>
    <xf numFmtId="0" fontId="6" fillId="0" borderId="5" xfId="0" applyFont="1" applyBorder="1"/>
    <xf numFmtId="43" fontId="12" fillId="0" borderId="0" xfId="0" applyNumberFormat="1" applyFont="1"/>
    <xf numFmtId="167" fontId="12" fillId="0" borderId="0" xfId="0" applyNumberFormat="1" applyFont="1"/>
    <xf numFmtId="0" fontId="6" fillId="0" borderId="6" xfId="0" applyFont="1" applyBorder="1"/>
    <xf numFmtId="165" fontId="12" fillId="0" borderId="6" xfId="1" applyNumberFormat="1" applyFont="1" applyBorder="1"/>
    <xf numFmtId="168" fontId="12" fillId="0" borderId="6" xfId="0" applyNumberFormat="1" applyFont="1" applyBorder="1"/>
    <xf numFmtId="0" fontId="13" fillId="0" borderId="7" xfId="0" applyFont="1" applyBorder="1" applyAlignment="1">
      <alignment horizontal="center"/>
    </xf>
    <xf numFmtId="0" fontId="6" fillId="0" borderId="0" xfId="0" applyFont="1" applyAlignment="1">
      <alignment horizontal="left" wrapText="1"/>
    </xf>
    <xf numFmtId="14" fontId="6" fillId="0" borderId="0" xfId="0" applyNumberFormat="1" applyFont="1"/>
    <xf numFmtId="0" fontId="6" fillId="0" borderId="0" xfId="0" applyFont="1"/>
    <xf numFmtId="14" fontId="6" fillId="0" borderId="0" xfId="1" applyNumberFormat="1" applyFont="1"/>
    <xf numFmtId="165" fontId="6" fillId="0" borderId="0" xfId="1" applyNumberFormat="1" applyFont="1"/>
    <xf numFmtId="0" fontId="12" fillId="0" borderId="0" xfId="0" applyFont="1" applyAlignment="1">
      <alignment wrapText="1"/>
    </xf>
    <xf numFmtId="165" fontId="12" fillId="0" borderId="0" xfId="1" applyNumberFormat="1" applyFont="1"/>
  </cellXfs>
  <cellStyles count="5">
    <cellStyle name="Comma" xfId="1" builtinId="3"/>
    <cellStyle name="Normal" xfId="0" builtinId="0"/>
    <cellStyle name="Normal 3" xfId="3" xr:uid="{DA9367E8-561E-499C-8C5A-42A8BA438EEA}"/>
    <cellStyle name="Percent" xfId="2" builtinId="5"/>
    <cellStyle name="Percent 2" xfId="4" xr:uid="{422DA3D6-8D89-4A7F-A498-70B9565C95C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J:\ProvReimbursement\HOSPITALS\SFY%202026\Copy%20of%20Inpatient%20and%20Outpatient%20Hospital%20Rates%20SFY%2026%20updated%205-1-2025.xlsx" TargetMode="External"/><Relationship Id="rId1" Type="http://schemas.openxmlformats.org/officeDocument/2006/relationships/externalLinkPath" Target="/ProvReimbursement/HOSPITALS/SFY%202026/Copy%20of%20Inpatient%20and%20Outpatient%20Hospital%20Rates%20SFY%2026%20updated%205-1-2025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J:\ProvReimbursement\HOSPITALS\SFY%202026\Capital%20Percentage\Capital%20Percentage%20SFY26.xlsx" TargetMode="External"/><Relationship Id="rId1" Type="http://schemas.openxmlformats.org/officeDocument/2006/relationships/externalLinkPath" Target="/ProvReimbursement/HOSPITALS/SFY%202026/Capital%20Percentage/Capital%20Percentage%20SFY26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FY 26 Acute Web File"/>
      <sheetName val="SFY 26 Rehab Web"/>
      <sheetName val="SFY 26 EAPG Web File"/>
      <sheetName val="SFY 26 Freestanding Psych"/>
      <sheetName val="Vince Hosp"/>
      <sheetName val="Vince Other"/>
      <sheetName val="Vince CS"/>
      <sheetName val="SFY 25 Acute Web File"/>
      <sheetName val="SFY 25 EAPG Web File"/>
      <sheetName val="SFY 25 Freestanding Psych Web"/>
      <sheetName val="SFY 25 Rehab Web"/>
      <sheetName val="SFY 26 Inflat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2">
          <cell r="C2" t="str">
            <v>NPI</v>
          </cell>
          <cell r="D2" t="str">
            <v>Medicare 
Wage 
Index</v>
          </cell>
          <cell r="E2" t="str">
            <v>SFY 2025
Operating 
Rate Per 
Case</v>
          </cell>
          <cell r="F2" t="str">
            <v>SFY 2025
Psychiatric 
Operating 
Rate Per Day</v>
          </cell>
          <cell r="G2" t="str">
            <v>SFY 2025
Non-Psych 
Operating 
Cost to 
Charge Ratio</v>
          </cell>
          <cell r="H2" t="str">
            <v>SFY 2025
Capital 
Percentage</v>
          </cell>
          <cell r="I2" t="str">
            <v>Statewide 
Outlier 
Threshold</v>
          </cell>
          <cell r="J2" t="str">
            <v xml:space="preserve"> DRG 
Factor</v>
          </cell>
          <cell r="M2" t="str">
            <v>SFY 2026
Operating 
Rate Per 
Case</v>
          </cell>
          <cell r="N2" t="str">
            <v>SFY 2026
Psychiatric 
Operating 
Rate Per Day</v>
          </cell>
          <cell r="O2" t="str">
            <v>SFY 26 Statewide 
Outlier 
Threshold</v>
          </cell>
        </row>
        <row r="3">
          <cell r="C3" t="str">
            <v>1538100029</v>
          </cell>
          <cell r="D3">
            <v>0.85119999999999996</v>
          </cell>
          <cell r="E3">
            <v>12149.51</v>
          </cell>
          <cell r="F3">
            <v>1067.81</v>
          </cell>
          <cell r="G3">
            <v>0.20699999999999999</v>
          </cell>
          <cell r="H3">
            <v>0.26450000000000001</v>
          </cell>
          <cell r="I3">
            <v>50550</v>
          </cell>
          <cell r="J3">
            <v>0.78</v>
          </cell>
          <cell r="M3">
            <v>12658.57</v>
          </cell>
          <cell r="N3">
            <v>1112.55</v>
          </cell>
          <cell r="O3">
            <v>52668.05</v>
          </cell>
        </row>
        <row r="4">
          <cell r="C4" t="str">
            <v>1053301127</v>
          </cell>
          <cell r="D4">
            <v>0.96450000000000002</v>
          </cell>
          <cell r="E4">
            <v>12935.54</v>
          </cell>
          <cell r="F4">
            <v>1136.8900000000001</v>
          </cell>
          <cell r="G4">
            <v>0.3347</v>
          </cell>
          <cell r="H4">
            <v>5.28E-2</v>
          </cell>
          <cell r="I4">
            <v>50550</v>
          </cell>
          <cell r="J4">
            <v>0.78</v>
          </cell>
          <cell r="M4">
            <v>13477.54</v>
          </cell>
          <cell r="N4">
            <v>1184.53</v>
          </cell>
          <cell r="O4">
            <v>52668.05</v>
          </cell>
        </row>
        <row r="5">
          <cell r="C5" t="str">
            <v>1417989278</v>
          </cell>
          <cell r="D5">
            <v>0.85119999999999996</v>
          </cell>
          <cell r="E5">
            <v>17066.78</v>
          </cell>
          <cell r="F5">
            <v>1568.32</v>
          </cell>
          <cell r="G5">
            <v>1.1233</v>
          </cell>
          <cell r="H5">
            <v>9.5799999999999996E-2</v>
          </cell>
          <cell r="I5">
            <v>50550</v>
          </cell>
          <cell r="J5">
            <v>0.78</v>
          </cell>
          <cell r="M5">
            <v>17781.88</v>
          </cell>
          <cell r="N5">
            <v>1634.03</v>
          </cell>
          <cell r="O5">
            <v>52668.05</v>
          </cell>
        </row>
        <row r="6">
          <cell r="C6" t="str">
            <v>1295728491</v>
          </cell>
          <cell r="D6">
            <v>0.87380000000000002</v>
          </cell>
          <cell r="E6">
            <v>12306.3</v>
          </cell>
          <cell r="F6">
            <v>1081.5899999999999</v>
          </cell>
          <cell r="G6">
            <v>0.40910000000000002</v>
          </cell>
          <cell r="H6">
            <v>6.7799999999999999E-2</v>
          </cell>
          <cell r="I6">
            <v>50550</v>
          </cell>
          <cell r="J6">
            <v>0.78</v>
          </cell>
          <cell r="M6">
            <v>12821.93</v>
          </cell>
          <cell r="N6">
            <v>1126.9100000000001</v>
          </cell>
          <cell r="O6">
            <v>52668.05</v>
          </cell>
        </row>
        <row r="7">
          <cell r="C7" t="str">
            <v>1912969064</v>
          </cell>
          <cell r="D7">
            <v>1.0125</v>
          </cell>
          <cell r="E7">
            <v>13268.54</v>
          </cell>
          <cell r="F7">
            <v>1166.1600000000001</v>
          </cell>
          <cell r="G7">
            <v>0.28839999999999999</v>
          </cell>
          <cell r="H7">
            <v>7.9299999999999995E-2</v>
          </cell>
          <cell r="I7">
            <v>50550</v>
          </cell>
          <cell r="J7">
            <v>0.78</v>
          </cell>
          <cell r="M7">
            <v>13824.49</v>
          </cell>
          <cell r="N7">
            <v>1215.02</v>
          </cell>
          <cell r="O7">
            <v>52668.05</v>
          </cell>
        </row>
        <row r="8">
          <cell r="C8" t="str">
            <v>1366404428</v>
          </cell>
          <cell r="D8">
            <v>0.9204</v>
          </cell>
          <cell r="E8">
            <v>12629.59</v>
          </cell>
          <cell r="F8">
            <v>1110</v>
          </cell>
          <cell r="G8">
            <v>0.39340000000000003</v>
          </cell>
          <cell r="H8">
            <v>0.1072</v>
          </cell>
          <cell r="I8">
            <v>50550</v>
          </cell>
          <cell r="J8">
            <v>0.78</v>
          </cell>
          <cell r="M8">
            <v>13158.77</v>
          </cell>
          <cell r="N8">
            <v>1156.51</v>
          </cell>
          <cell r="O8">
            <v>52668.05</v>
          </cell>
        </row>
        <row r="9">
          <cell r="C9" t="str">
            <v>1447212592</v>
          </cell>
          <cell r="D9">
            <v>0.9204</v>
          </cell>
          <cell r="E9">
            <v>12629.59</v>
          </cell>
          <cell r="F9">
            <v>1110</v>
          </cell>
          <cell r="G9">
            <v>0.29509999999999997</v>
          </cell>
          <cell r="H9">
            <v>6.4500000000000002E-2</v>
          </cell>
          <cell r="I9">
            <v>50550</v>
          </cell>
          <cell r="J9">
            <v>0.78</v>
          </cell>
          <cell r="M9">
            <v>13158.77</v>
          </cell>
          <cell r="N9">
            <v>1156.51</v>
          </cell>
          <cell r="O9">
            <v>52668.05</v>
          </cell>
        </row>
        <row r="10">
          <cell r="C10" t="str">
            <v>1124058615</v>
          </cell>
          <cell r="D10">
            <v>0.76380000000000003</v>
          </cell>
          <cell r="E10">
            <v>11543.16</v>
          </cell>
          <cell r="F10">
            <v>1014.52</v>
          </cell>
          <cell r="G10">
            <v>0.22020000000000001</v>
          </cell>
          <cell r="H10">
            <v>6.4100000000000004E-2</v>
          </cell>
          <cell r="I10">
            <v>50550</v>
          </cell>
          <cell r="J10">
            <v>0.78</v>
          </cell>
          <cell r="M10">
            <v>12026.82</v>
          </cell>
          <cell r="N10">
            <v>1057.03</v>
          </cell>
          <cell r="O10">
            <v>52668.05</v>
          </cell>
        </row>
        <row r="11">
          <cell r="C11" t="str">
            <v>1225036346</v>
          </cell>
          <cell r="D11">
            <v>0.79010000000000002</v>
          </cell>
          <cell r="E11">
            <v>11725.62</v>
          </cell>
          <cell r="F11">
            <v>1030.55</v>
          </cell>
          <cell r="G11">
            <v>0.23730000000000001</v>
          </cell>
          <cell r="H11">
            <v>8.6699999999999999E-2</v>
          </cell>
          <cell r="I11">
            <v>50550</v>
          </cell>
          <cell r="J11">
            <v>0.78</v>
          </cell>
          <cell r="M11">
            <v>12216.92</v>
          </cell>
          <cell r="N11">
            <v>1073.73</v>
          </cell>
          <cell r="O11">
            <v>52668.05</v>
          </cell>
        </row>
        <row r="12">
          <cell r="C12" t="str">
            <v>1710970918</v>
          </cell>
          <cell r="D12">
            <v>0.85119999999999996</v>
          </cell>
          <cell r="E12">
            <v>12149.51</v>
          </cell>
          <cell r="F12">
            <v>1067.81</v>
          </cell>
          <cell r="G12">
            <v>0.29420000000000002</v>
          </cell>
          <cell r="H12">
            <v>5.11E-2</v>
          </cell>
          <cell r="I12">
            <v>50550</v>
          </cell>
          <cell r="J12">
            <v>0.78</v>
          </cell>
          <cell r="M12">
            <v>12658.57</v>
          </cell>
          <cell r="N12">
            <v>1112.55</v>
          </cell>
          <cell r="O12">
            <v>52668.05</v>
          </cell>
        </row>
        <row r="13">
          <cell r="C13" t="str">
            <v>1033102942</v>
          </cell>
          <cell r="D13">
            <v>0.85119999999999996</v>
          </cell>
          <cell r="E13">
            <v>12149.51</v>
          </cell>
          <cell r="F13">
            <v>1067.81</v>
          </cell>
          <cell r="G13">
            <v>0.25069999999999998</v>
          </cell>
          <cell r="H13">
            <v>5.5199999999999999E-2</v>
          </cell>
          <cell r="I13">
            <v>50550</v>
          </cell>
          <cell r="J13">
            <v>0.78</v>
          </cell>
          <cell r="M13">
            <v>12658.57</v>
          </cell>
          <cell r="N13">
            <v>1112.55</v>
          </cell>
          <cell r="O13">
            <v>52668.05</v>
          </cell>
        </row>
        <row r="14">
          <cell r="C14" t="str">
            <v>1376536573</v>
          </cell>
          <cell r="D14">
            <v>0.85189999999999999</v>
          </cell>
          <cell r="E14">
            <v>12154.36</v>
          </cell>
          <cell r="F14">
            <v>1068.23</v>
          </cell>
          <cell r="G14">
            <v>0.28389999999999999</v>
          </cell>
          <cell r="H14">
            <v>5.5100000000000003E-2</v>
          </cell>
          <cell r="I14">
            <v>50550</v>
          </cell>
          <cell r="J14">
            <v>0.78</v>
          </cell>
          <cell r="M14">
            <v>12663.63</v>
          </cell>
          <cell r="N14">
            <v>1112.99</v>
          </cell>
          <cell r="O14">
            <v>52668.05</v>
          </cell>
        </row>
        <row r="15">
          <cell r="C15" t="str">
            <v>1427040328</v>
          </cell>
          <cell r="D15">
            <v>0.85189999999999999</v>
          </cell>
          <cell r="E15">
            <v>12154.36</v>
          </cell>
          <cell r="F15">
            <v>1068.23</v>
          </cell>
          <cell r="G15">
            <v>0.2984</v>
          </cell>
          <cell r="H15">
            <v>7.0099999999999996E-2</v>
          </cell>
          <cell r="I15">
            <v>50550</v>
          </cell>
          <cell r="J15">
            <v>0.78</v>
          </cell>
          <cell r="M15">
            <v>12663.63</v>
          </cell>
          <cell r="N15">
            <v>1112.99</v>
          </cell>
          <cell r="O15">
            <v>52668.05</v>
          </cell>
        </row>
        <row r="16">
          <cell r="C16" t="str">
            <v>1194718304</v>
          </cell>
          <cell r="D16">
            <v>0.85189999999999999</v>
          </cell>
          <cell r="E16">
            <v>17073.599999999999</v>
          </cell>
          <cell r="F16">
            <v>1568.95</v>
          </cell>
          <cell r="G16">
            <v>0.3548</v>
          </cell>
          <cell r="H16">
            <v>0.1195</v>
          </cell>
          <cell r="I16">
            <v>50550</v>
          </cell>
          <cell r="J16">
            <v>0.78</v>
          </cell>
          <cell r="M16">
            <v>17788.98</v>
          </cell>
          <cell r="N16">
            <v>1634.69</v>
          </cell>
          <cell r="O16">
            <v>52668.05</v>
          </cell>
        </row>
        <row r="17">
          <cell r="C17" t="str">
            <v>1134134869</v>
          </cell>
          <cell r="D17">
            <v>0.87380000000000002</v>
          </cell>
          <cell r="E17">
            <v>12306.3</v>
          </cell>
          <cell r="F17">
            <v>1081.58</v>
          </cell>
          <cell r="G17">
            <v>0.21609999999999999</v>
          </cell>
          <cell r="H17">
            <v>4.7800000000000002E-2</v>
          </cell>
          <cell r="I17">
            <v>50550</v>
          </cell>
          <cell r="J17">
            <v>0.78</v>
          </cell>
          <cell r="M17">
            <v>12821.93</v>
          </cell>
          <cell r="N17">
            <v>1126.9000000000001</v>
          </cell>
          <cell r="O17">
            <v>52668.05</v>
          </cell>
        </row>
        <row r="18">
          <cell r="C18" t="str">
            <v>1700896354</v>
          </cell>
          <cell r="D18">
            <v>0.89400000000000002</v>
          </cell>
          <cell r="E18">
            <v>12446.44</v>
          </cell>
          <cell r="F18">
            <v>1093.9000000000001</v>
          </cell>
          <cell r="G18">
            <v>0.375</v>
          </cell>
          <cell r="H18">
            <v>0.1096</v>
          </cell>
          <cell r="I18">
            <v>50550</v>
          </cell>
          <cell r="J18">
            <v>0.78</v>
          </cell>
          <cell r="M18">
            <v>12967.95</v>
          </cell>
          <cell r="N18">
            <v>1139.73</v>
          </cell>
          <cell r="O18">
            <v>52668.05</v>
          </cell>
        </row>
        <row r="19">
          <cell r="C19" t="str">
            <v>1912919481</v>
          </cell>
          <cell r="D19">
            <v>0.89400000000000002</v>
          </cell>
          <cell r="E19">
            <v>12446.44</v>
          </cell>
          <cell r="F19">
            <v>1093.9000000000001</v>
          </cell>
          <cell r="G19">
            <v>0.29330000000000001</v>
          </cell>
          <cell r="H19">
            <v>0.1356</v>
          </cell>
          <cell r="I19">
            <v>50550</v>
          </cell>
          <cell r="J19">
            <v>0.78</v>
          </cell>
          <cell r="M19">
            <v>12967.95</v>
          </cell>
          <cell r="N19">
            <v>1139.73</v>
          </cell>
          <cell r="O19">
            <v>52668.05</v>
          </cell>
        </row>
        <row r="20">
          <cell r="C20" t="str">
            <v>1841258589</v>
          </cell>
          <cell r="D20">
            <v>0.9204</v>
          </cell>
          <cell r="E20">
            <v>12629.59</v>
          </cell>
          <cell r="F20">
            <v>1909.43</v>
          </cell>
          <cell r="G20">
            <v>0.2596</v>
          </cell>
          <cell r="H20">
            <v>8.0500000000000002E-2</v>
          </cell>
          <cell r="I20">
            <v>50550</v>
          </cell>
          <cell r="J20">
            <v>0.65159999999999996</v>
          </cell>
          <cell r="M20">
            <v>13158.77</v>
          </cell>
          <cell r="N20">
            <v>1989.44</v>
          </cell>
          <cell r="O20">
            <v>52668.05</v>
          </cell>
        </row>
        <row r="21">
          <cell r="C21" t="str">
            <v>1912939703</v>
          </cell>
          <cell r="D21">
            <v>1.1131</v>
          </cell>
          <cell r="E21">
            <v>13966.46</v>
          </cell>
          <cell r="F21">
            <v>1227.5</v>
          </cell>
          <cell r="G21">
            <v>0.30199999999999999</v>
          </cell>
          <cell r="H21">
            <v>0.19370000000000001</v>
          </cell>
          <cell r="I21">
            <v>50550</v>
          </cell>
          <cell r="J21">
            <v>0.78</v>
          </cell>
          <cell r="M21">
            <v>14551.65</v>
          </cell>
          <cell r="N21">
            <v>1278.93</v>
          </cell>
          <cell r="O21">
            <v>52668.05</v>
          </cell>
        </row>
        <row r="22">
          <cell r="C22" t="str">
            <v>1598708513</v>
          </cell>
          <cell r="D22">
            <v>0.9204</v>
          </cell>
          <cell r="E22">
            <v>12629.59</v>
          </cell>
          <cell r="F22">
            <v>1110</v>
          </cell>
          <cell r="G22">
            <v>7.9000000000000001E-2</v>
          </cell>
          <cell r="H22">
            <v>8.1699999999999995E-2</v>
          </cell>
          <cell r="I22">
            <v>50550</v>
          </cell>
          <cell r="J22">
            <v>0.78</v>
          </cell>
          <cell r="M22">
            <v>13158.77</v>
          </cell>
          <cell r="N22">
            <v>1156.51</v>
          </cell>
          <cell r="O22">
            <v>52668.05</v>
          </cell>
        </row>
        <row r="23">
          <cell r="C23" t="str">
            <v>1871534297</v>
          </cell>
          <cell r="D23">
            <v>0.85189999999999999</v>
          </cell>
          <cell r="E23">
            <v>12154.36</v>
          </cell>
          <cell r="F23">
            <v>1068.23</v>
          </cell>
          <cell r="G23">
            <v>0.25190000000000001</v>
          </cell>
          <cell r="H23">
            <v>3.09E-2</v>
          </cell>
          <cell r="I23">
            <v>50550</v>
          </cell>
          <cell r="J23">
            <v>0.78</v>
          </cell>
          <cell r="M23">
            <v>12663.63</v>
          </cell>
          <cell r="N23">
            <v>1112.99</v>
          </cell>
          <cell r="O23">
            <v>52668.05</v>
          </cell>
        </row>
        <row r="24">
          <cell r="C24" t="str">
            <v>1053363853</v>
          </cell>
          <cell r="D24">
            <v>1.0125</v>
          </cell>
          <cell r="E24">
            <v>13268.54</v>
          </cell>
          <cell r="F24">
            <v>1166.1600000000001</v>
          </cell>
          <cell r="G24">
            <v>0.15240000000000001</v>
          </cell>
          <cell r="H24">
            <v>0.16470000000000001</v>
          </cell>
          <cell r="I24">
            <v>50550</v>
          </cell>
          <cell r="J24">
            <v>0.78</v>
          </cell>
          <cell r="M24">
            <v>13824.49</v>
          </cell>
          <cell r="N24">
            <v>1215.02</v>
          </cell>
          <cell r="O24">
            <v>52668.05</v>
          </cell>
        </row>
        <row r="25">
          <cell r="C25" t="str">
            <v>1336103738</v>
          </cell>
          <cell r="D25">
            <v>0.95569999999999999</v>
          </cell>
          <cell r="E25">
            <v>12874.48</v>
          </cell>
          <cell r="F25">
            <v>1946.46</v>
          </cell>
          <cell r="G25">
            <v>0.38109999999999999</v>
          </cell>
          <cell r="H25">
            <v>0.10440000000000001</v>
          </cell>
          <cell r="I25">
            <v>50550</v>
          </cell>
          <cell r="J25">
            <v>0.65159999999999996</v>
          </cell>
          <cell r="M25">
            <v>13413.92</v>
          </cell>
          <cell r="N25">
            <v>2028.02</v>
          </cell>
          <cell r="O25">
            <v>52668.05</v>
          </cell>
        </row>
        <row r="26">
          <cell r="C26" t="str">
            <v>1669538047</v>
          </cell>
          <cell r="D26">
            <v>1.0125</v>
          </cell>
          <cell r="E26">
            <v>13268.54</v>
          </cell>
          <cell r="F26">
            <v>2006.03</v>
          </cell>
          <cell r="G26">
            <v>0.62</v>
          </cell>
          <cell r="H26">
            <v>0.1152</v>
          </cell>
          <cell r="I26">
            <v>50550</v>
          </cell>
          <cell r="J26">
            <v>0.65159999999999996</v>
          </cell>
          <cell r="M26">
            <v>13824.49</v>
          </cell>
          <cell r="N26">
            <v>2090.08</v>
          </cell>
          <cell r="O26">
            <v>52668.05</v>
          </cell>
        </row>
        <row r="27">
          <cell r="C27" t="str">
            <v>1871507699</v>
          </cell>
          <cell r="D27">
            <v>0.9204</v>
          </cell>
          <cell r="E27">
            <v>12629.59</v>
          </cell>
          <cell r="F27">
            <v>1110</v>
          </cell>
          <cell r="G27">
            <v>0.2596</v>
          </cell>
          <cell r="H27">
            <v>8.6699999999999999E-2</v>
          </cell>
          <cell r="I27">
            <v>50550</v>
          </cell>
          <cell r="J27">
            <v>0.78</v>
          </cell>
          <cell r="M27">
            <v>13158.77</v>
          </cell>
          <cell r="N27">
            <v>1156.51</v>
          </cell>
          <cell r="O27">
            <v>52668.05</v>
          </cell>
        </row>
        <row r="28">
          <cell r="C28" t="str">
            <v>1154419737</v>
          </cell>
          <cell r="D28">
            <v>0.88539999999999996</v>
          </cell>
          <cell r="E28">
            <v>12386.77</v>
          </cell>
          <cell r="F28">
            <v>1088.6600000000001</v>
          </cell>
          <cell r="G28">
            <v>0.17219999999999999</v>
          </cell>
          <cell r="H28">
            <v>4.6199999999999998E-2</v>
          </cell>
          <cell r="I28">
            <v>50550</v>
          </cell>
          <cell r="J28">
            <v>0.78</v>
          </cell>
          <cell r="M28">
            <v>12905.78</v>
          </cell>
          <cell r="N28">
            <v>1134.27</v>
          </cell>
          <cell r="O28">
            <v>52668.05</v>
          </cell>
        </row>
        <row r="29">
          <cell r="C29" t="str">
            <v>1134137615</v>
          </cell>
          <cell r="D29">
            <v>0.89400000000000002</v>
          </cell>
          <cell r="E29">
            <v>12446.44</v>
          </cell>
          <cell r="F29">
            <v>1093.9000000000001</v>
          </cell>
          <cell r="G29">
            <v>0.2596</v>
          </cell>
          <cell r="H29">
            <v>8.6699999999999999E-2</v>
          </cell>
          <cell r="I29">
            <v>50550</v>
          </cell>
          <cell r="J29">
            <v>0.78</v>
          </cell>
          <cell r="M29">
            <v>12967.95</v>
          </cell>
          <cell r="N29">
            <v>1139.73</v>
          </cell>
          <cell r="O29">
            <v>52668.05</v>
          </cell>
        </row>
        <row r="30">
          <cell r="C30" t="str">
            <v>1285685727</v>
          </cell>
          <cell r="D30">
            <v>0.79010000000000002</v>
          </cell>
          <cell r="E30">
            <v>16471.330000000002</v>
          </cell>
          <cell r="F30">
            <v>1513.61</v>
          </cell>
          <cell r="G30">
            <v>0.79149999999999998</v>
          </cell>
          <cell r="H30">
            <v>9.5799999999999996E-2</v>
          </cell>
          <cell r="I30">
            <v>50550</v>
          </cell>
          <cell r="J30">
            <v>0.78</v>
          </cell>
          <cell r="M30">
            <v>17161.48</v>
          </cell>
          <cell r="N30">
            <v>1577.03</v>
          </cell>
          <cell r="O30">
            <v>52668.05</v>
          </cell>
        </row>
        <row r="31">
          <cell r="C31" t="str">
            <v>1992703540</v>
          </cell>
          <cell r="D31">
            <v>0.96489999999999998</v>
          </cell>
          <cell r="E31">
            <v>12938.31</v>
          </cell>
          <cell r="F31">
            <v>1137.1300000000001</v>
          </cell>
          <cell r="G31">
            <v>0.30299999999999999</v>
          </cell>
          <cell r="H31">
            <v>6.3700000000000007E-2</v>
          </cell>
          <cell r="I31">
            <v>50550</v>
          </cell>
          <cell r="J31">
            <v>0.78</v>
          </cell>
          <cell r="M31">
            <v>13480.43</v>
          </cell>
          <cell r="N31">
            <v>1184.78</v>
          </cell>
          <cell r="O31">
            <v>52668.05</v>
          </cell>
        </row>
        <row r="32">
          <cell r="C32" t="str">
            <v>1912334517</v>
          </cell>
          <cell r="D32">
            <v>1.0125</v>
          </cell>
          <cell r="E32">
            <v>13268.54</v>
          </cell>
          <cell r="F32">
            <v>1166.1600000000001</v>
          </cell>
          <cell r="G32">
            <v>0.2863</v>
          </cell>
          <cell r="H32">
            <v>6.13E-2</v>
          </cell>
          <cell r="I32">
            <v>50550</v>
          </cell>
          <cell r="J32">
            <v>0.78</v>
          </cell>
          <cell r="M32">
            <v>13824.49</v>
          </cell>
          <cell r="N32">
            <v>1215.02</v>
          </cell>
          <cell r="O32">
            <v>52668.05</v>
          </cell>
        </row>
        <row r="33">
          <cell r="C33" t="str">
            <v>1487640207</v>
          </cell>
          <cell r="D33">
            <v>1.1131</v>
          </cell>
          <cell r="E33">
            <v>13966.46</v>
          </cell>
          <cell r="F33">
            <v>1227.5</v>
          </cell>
          <cell r="G33">
            <v>0.13339999999999999</v>
          </cell>
          <cell r="H33">
            <v>0.10979999999999999</v>
          </cell>
          <cell r="I33">
            <v>50550</v>
          </cell>
          <cell r="J33">
            <v>0.78</v>
          </cell>
          <cell r="M33">
            <v>14551.65</v>
          </cell>
          <cell r="N33">
            <v>1278.93</v>
          </cell>
          <cell r="O33">
            <v>52668.05</v>
          </cell>
        </row>
        <row r="34">
          <cell r="C34" t="str">
            <v>1427145176</v>
          </cell>
          <cell r="D34">
            <v>1.1131</v>
          </cell>
          <cell r="E34">
            <v>13966.46</v>
          </cell>
          <cell r="F34">
            <v>1227.5</v>
          </cell>
          <cell r="G34">
            <v>0.27560000000000001</v>
          </cell>
          <cell r="H34">
            <v>6.2899999999999998E-2</v>
          </cell>
          <cell r="I34">
            <v>50550</v>
          </cell>
          <cell r="J34">
            <v>0.78</v>
          </cell>
          <cell r="M34">
            <v>14551.65</v>
          </cell>
          <cell r="N34">
            <v>1278.93</v>
          </cell>
          <cell r="O34">
            <v>52668.05</v>
          </cell>
        </row>
        <row r="35">
          <cell r="C35" t="str">
            <v>1588668842</v>
          </cell>
          <cell r="D35">
            <v>0.87380000000000002</v>
          </cell>
          <cell r="E35">
            <v>12306.3</v>
          </cell>
          <cell r="F35">
            <v>1081.5899999999999</v>
          </cell>
          <cell r="G35">
            <v>0.41010000000000002</v>
          </cell>
          <cell r="H35">
            <v>0.1341</v>
          </cell>
          <cell r="I35">
            <v>50550</v>
          </cell>
          <cell r="J35">
            <v>0.78</v>
          </cell>
          <cell r="M35">
            <v>12821.93</v>
          </cell>
          <cell r="N35">
            <v>1126.9100000000001</v>
          </cell>
          <cell r="O35">
            <v>52668.05</v>
          </cell>
        </row>
        <row r="36">
          <cell r="C36" t="str">
            <v>1073571865</v>
          </cell>
          <cell r="D36">
            <v>0.89400000000000002</v>
          </cell>
          <cell r="E36">
            <v>12446.44</v>
          </cell>
          <cell r="F36">
            <v>1093.9000000000001</v>
          </cell>
          <cell r="G36">
            <v>0.186</v>
          </cell>
          <cell r="H36">
            <v>8.6699999999999999E-2</v>
          </cell>
          <cell r="I36">
            <v>50550</v>
          </cell>
          <cell r="J36">
            <v>0.78</v>
          </cell>
          <cell r="M36">
            <v>12967.95</v>
          </cell>
          <cell r="N36">
            <v>1139.73</v>
          </cell>
          <cell r="O36">
            <v>52668.05</v>
          </cell>
        </row>
        <row r="37">
          <cell r="C37" t="str">
            <v>1124369137</v>
          </cell>
          <cell r="D37">
            <v>1.0125</v>
          </cell>
          <cell r="E37">
            <v>13268.54</v>
          </cell>
          <cell r="F37">
            <v>2006.03</v>
          </cell>
          <cell r="G37">
            <v>0.31319999999999998</v>
          </cell>
          <cell r="H37">
            <v>0.26779999999999998</v>
          </cell>
          <cell r="I37">
            <v>50550</v>
          </cell>
          <cell r="J37">
            <v>0.65159999999999996</v>
          </cell>
          <cell r="M37">
            <v>13824.49</v>
          </cell>
          <cell r="N37">
            <v>2090.08</v>
          </cell>
          <cell r="O37">
            <v>52668.05</v>
          </cell>
        </row>
        <row r="38">
          <cell r="C38" t="str">
            <v>1194762294</v>
          </cell>
          <cell r="D38">
            <v>0.9204</v>
          </cell>
          <cell r="E38">
            <v>12629.59</v>
          </cell>
          <cell r="F38">
            <v>1110</v>
          </cell>
          <cell r="G38">
            <v>9.3200000000000005E-2</v>
          </cell>
          <cell r="H38">
            <v>9.9500000000000005E-2</v>
          </cell>
          <cell r="I38">
            <v>50550</v>
          </cell>
          <cell r="J38">
            <v>0.78</v>
          </cell>
          <cell r="M38">
            <v>13158.77</v>
          </cell>
          <cell r="N38">
            <v>1156.51</v>
          </cell>
          <cell r="O38">
            <v>52668.05</v>
          </cell>
        </row>
        <row r="39">
          <cell r="C39" t="str">
            <v>1487690400</v>
          </cell>
          <cell r="D39">
            <v>0.76380000000000003</v>
          </cell>
          <cell r="E39">
            <v>11543.16</v>
          </cell>
          <cell r="F39">
            <v>1014.52</v>
          </cell>
          <cell r="G39">
            <v>0.2316</v>
          </cell>
          <cell r="H39">
            <v>6.0199999999999997E-2</v>
          </cell>
          <cell r="I39">
            <v>50550</v>
          </cell>
          <cell r="J39">
            <v>0.78</v>
          </cell>
          <cell r="M39">
            <v>12026.82</v>
          </cell>
          <cell r="N39">
            <v>1057.03</v>
          </cell>
          <cell r="O39">
            <v>52668.05</v>
          </cell>
        </row>
        <row r="40">
          <cell r="C40" t="str">
            <v>1992813240</v>
          </cell>
          <cell r="D40">
            <v>0.70960000000000001</v>
          </cell>
          <cell r="E40">
            <v>11167.14</v>
          </cell>
          <cell r="F40">
            <v>981.46</v>
          </cell>
          <cell r="G40">
            <v>0.25169999999999998</v>
          </cell>
          <cell r="H40">
            <v>2.5100000000000001E-2</v>
          </cell>
          <cell r="I40">
            <v>50550</v>
          </cell>
          <cell r="J40">
            <v>0.78</v>
          </cell>
          <cell r="M40">
            <v>11635.04</v>
          </cell>
          <cell r="N40">
            <v>1022.58</v>
          </cell>
          <cell r="O40">
            <v>52668.05</v>
          </cell>
        </row>
        <row r="41">
          <cell r="C41" t="str">
            <v>1255684460</v>
          </cell>
          <cell r="D41">
            <v>1.0125</v>
          </cell>
          <cell r="E41">
            <v>13268.54</v>
          </cell>
          <cell r="F41">
            <v>1166.1600000000001</v>
          </cell>
          <cell r="G41">
            <v>0.47549999999999998</v>
          </cell>
          <cell r="H41">
            <v>0.11360000000000001</v>
          </cell>
          <cell r="I41">
            <v>50550</v>
          </cell>
          <cell r="J41">
            <v>0.78</v>
          </cell>
          <cell r="M41">
            <v>13824.49</v>
          </cell>
          <cell r="N41">
            <v>1215.02</v>
          </cell>
          <cell r="O41">
            <v>52668.05</v>
          </cell>
        </row>
        <row r="42">
          <cell r="C42" t="str">
            <v>1760513980</v>
          </cell>
          <cell r="D42">
            <v>1.0125</v>
          </cell>
          <cell r="E42">
            <v>13268.54</v>
          </cell>
          <cell r="F42">
            <v>1166.1600000000001</v>
          </cell>
          <cell r="G42">
            <v>0.50470000000000004</v>
          </cell>
          <cell r="H42">
            <v>8.7900000000000006E-2</v>
          </cell>
          <cell r="I42">
            <v>50550</v>
          </cell>
          <cell r="J42">
            <v>0.78</v>
          </cell>
          <cell r="M42">
            <v>13824.49</v>
          </cell>
          <cell r="N42">
            <v>1215.02</v>
          </cell>
          <cell r="O42">
            <v>52668.05</v>
          </cell>
        </row>
        <row r="43">
          <cell r="C43" t="str">
            <v>1831220714</v>
          </cell>
          <cell r="D43">
            <v>1.0125</v>
          </cell>
          <cell r="E43">
            <v>13268.54</v>
          </cell>
          <cell r="F43">
            <v>1166.1600000000001</v>
          </cell>
          <cell r="G43">
            <v>0.42709999999999998</v>
          </cell>
          <cell r="H43">
            <v>0.1036</v>
          </cell>
          <cell r="I43">
            <v>50550</v>
          </cell>
          <cell r="J43">
            <v>0.78</v>
          </cell>
          <cell r="M43">
            <v>13824.49</v>
          </cell>
          <cell r="N43">
            <v>1215.02</v>
          </cell>
          <cell r="O43">
            <v>52668.05</v>
          </cell>
        </row>
        <row r="44">
          <cell r="C44" t="str">
            <v>1922139120</v>
          </cell>
          <cell r="D44">
            <v>1.0125</v>
          </cell>
          <cell r="E44">
            <v>13268.54</v>
          </cell>
          <cell r="F44">
            <v>1166.1600000000001</v>
          </cell>
          <cell r="G44">
            <v>0.55020000000000002</v>
          </cell>
          <cell r="H44">
            <v>0.13489999999999999</v>
          </cell>
          <cell r="I44">
            <v>50550</v>
          </cell>
          <cell r="J44">
            <v>0.78</v>
          </cell>
          <cell r="M44">
            <v>13824.49</v>
          </cell>
          <cell r="N44">
            <v>1215.02</v>
          </cell>
          <cell r="O44">
            <v>52668.05</v>
          </cell>
        </row>
        <row r="45">
          <cell r="C45" t="str">
            <v>1235845256</v>
          </cell>
          <cell r="D45">
            <v>0.98770000000000002</v>
          </cell>
          <cell r="E45">
            <v>13096.49</v>
          </cell>
          <cell r="F45">
            <v>1151.03</v>
          </cell>
          <cell r="G45">
            <v>0.2596</v>
          </cell>
          <cell r="H45">
            <v>0.13489999999999999</v>
          </cell>
          <cell r="I45">
            <v>50550</v>
          </cell>
          <cell r="J45">
            <v>0.78</v>
          </cell>
          <cell r="M45">
            <v>13645.23</v>
          </cell>
          <cell r="N45">
            <v>1199.26</v>
          </cell>
          <cell r="O45">
            <v>52668.05</v>
          </cell>
        </row>
        <row r="46">
          <cell r="C46" t="str">
            <v>1285671248</v>
          </cell>
          <cell r="D46">
            <v>0.9204</v>
          </cell>
          <cell r="E46">
            <v>12629.59</v>
          </cell>
          <cell r="F46">
            <v>1110</v>
          </cell>
          <cell r="G46">
            <v>8.1600000000000006E-2</v>
          </cell>
          <cell r="H46">
            <v>8.7400000000000005E-2</v>
          </cell>
          <cell r="I46">
            <v>50550</v>
          </cell>
          <cell r="J46">
            <v>0.78</v>
          </cell>
          <cell r="M46">
            <v>13158.77</v>
          </cell>
          <cell r="N46">
            <v>1156.51</v>
          </cell>
          <cell r="O46">
            <v>52668.05</v>
          </cell>
        </row>
        <row r="47">
          <cell r="C47" t="str">
            <v>1972606465</v>
          </cell>
          <cell r="D47">
            <v>0.78569999999999995</v>
          </cell>
          <cell r="E47">
            <v>11695.09</v>
          </cell>
          <cell r="F47">
            <v>1027.8699999999999</v>
          </cell>
          <cell r="G47">
            <v>0.19500000000000001</v>
          </cell>
          <cell r="H47">
            <v>4.4299999999999999E-2</v>
          </cell>
          <cell r="I47">
            <v>50550</v>
          </cell>
          <cell r="J47">
            <v>0.78</v>
          </cell>
          <cell r="M47">
            <v>12185.11</v>
          </cell>
          <cell r="N47">
            <v>1070.94</v>
          </cell>
          <cell r="O47">
            <v>52668.05</v>
          </cell>
        </row>
        <row r="48">
          <cell r="C48" t="str">
            <v>1104812684</v>
          </cell>
          <cell r="D48">
            <v>0.79010000000000002</v>
          </cell>
          <cell r="E48">
            <v>11725.62</v>
          </cell>
          <cell r="F48">
            <v>1030.55</v>
          </cell>
          <cell r="G48">
            <v>0.2228</v>
          </cell>
          <cell r="H48">
            <v>8.3500000000000005E-2</v>
          </cell>
          <cell r="I48">
            <v>50550</v>
          </cell>
          <cell r="J48">
            <v>0.78</v>
          </cell>
          <cell r="M48">
            <v>12216.92</v>
          </cell>
          <cell r="N48">
            <v>1073.73</v>
          </cell>
          <cell r="O48">
            <v>52668.05</v>
          </cell>
        </row>
        <row r="49">
          <cell r="C49" t="str">
            <v>1205488996</v>
          </cell>
          <cell r="D49">
            <v>0.79010000000000002</v>
          </cell>
          <cell r="E49">
            <v>16471.330000000002</v>
          </cell>
          <cell r="F49">
            <v>1513.61</v>
          </cell>
          <cell r="G49">
            <v>0.2596</v>
          </cell>
          <cell r="H49">
            <v>0.1305</v>
          </cell>
          <cell r="I49">
            <v>50550</v>
          </cell>
          <cell r="J49">
            <v>0.78</v>
          </cell>
          <cell r="M49">
            <v>17161.48</v>
          </cell>
          <cell r="N49">
            <v>1577.03</v>
          </cell>
          <cell r="O49">
            <v>52668.05</v>
          </cell>
        </row>
        <row r="50">
          <cell r="C50" t="str">
            <v>1619914785</v>
          </cell>
          <cell r="D50">
            <v>0.85119999999999996</v>
          </cell>
          <cell r="E50">
            <v>12149.51</v>
          </cell>
          <cell r="F50">
            <v>1067.81</v>
          </cell>
          <cell r="G50">
            <v>0.11219999999999999</v>
          </cell>
          <cell r="H50">
            <v>6.7299999999999999E-2</v>
          </cell>
          <cell r="I50">
            <v>50550</v>
          </cell>
          <cell r="J50">
            <v>0.78</v>
          </cell>
          <cell r="M50">
            <v>12658.57</v>
          </cell>
          <cell r="N50">
            <v>1112.55</v>
          </cell>
          <cell r="O50">
            <v>52668.05</v>
          </cell>
        </row>
        <row r="51">
          <cell r="C51" t="str">
            <v>1801826912</v>
          </cell>
          <cell r="D51">
            <v>0.79010000000000002</v>
          </cell>
          <cell r="E51">
            <v>11725.62</v>
          </cell>
          <cell r="F51">
            <v>1030.55</v>
          </cell>
          <cell r="G51">
            <v>0.26879999999999998</v>
          </cell>
          <cell r="H51">
            <v>6.1800000000000001E-2</v>
          </cell>
          <cell r="I51">
            <v>50550</v>
          </cell>
          <cell r="J51">
            <v>0.78</v>
          </cell>
          <cell r="M51">
            <v>12216.92</v>
          </cell>
          <cell r="N51">
            <v>1073.73</v>
          </cell>
          <cell r="O51">
            <v>52668.05</v>
          </cell>
        </row>
        <row r="52">
          <cell r="C52" t="str">
            <v>1376564302</v>
          </cell>
          <cell r="D52">
            <v>1.0125</v>
          </cell>
          <cell r="E52">
            <v>13268.54</v>
          </cell>
          <cell r="F52">
            <v>1166.1600000000001</v>
          </cell>
          <cell r="G52">
            <v>0.5081</v>
          </cell>
          <cell r="H52">
            <v>0.14860000000000001</v>
          </cell>
          <cell r="I52">
            <v>50550</v>
          </cell>
          <cell r="J52">
            <v>0.78</v>
          </cell>
          <cell r="M52">
            <v>13824.49</v>
          </cell>
          <cell r="N52">
            <v>1215.02</v>
          </cell>
          <cell r="O52">
            <v>52668.05</v>
          </cell>
        </row>
        <row r="53">
          <cell r="C53" t="str">
            <v>1346248663</v>
          </cell>
          <cell r="D53">
            <v>0.93500000000000005</v>
          </cell>
          <cell r="E53">
            <v>12730.88</v>
          </cell>
          <cell r="F53">
            <v>1118.9000000000001</v>
          </cell>
          <cell r="G53">
            <v>0.3856</v>
          </cell>
          <cell r="H53">
            <v>0.1195</v>
          </cell>
          <cell r="I53">
            <v>50550</v>
          </cell>
          <cell r="J53">
            <v>0.78</v>
          </cell>
          <cell r="M53">
            <v>13264.3</v>
          </cell>
          <cell r="N53">
            <v>1165.78</v>
          </cell>
          <cell r="O53">
            <v>52668.05</v>
          </cell>
        </row>
        <row r="54">
          <cell r="C54" t="str">
            <v>1427064310</v>
          </cell>
          <cell r="D54">
            <v>0.89400000000000002</v>
          </cell>
          <cell r="E54">
            <v>12446.44</v>
          </cell>
          <cell r="F54">
            <v>1093.9000000000001</v>
          </cell>
          <cell r="G54">
            <v>0.42349999999999999</v>
          </cell>
          <cell r="H54">
            <v>6.8400000000000002E-2</v>
          </cell>
          <cell r="I54">
            <v>50550</v>
          </cell>
          <cell r="J54">
            <v>0.78</v>
          </cell>
          <cell r="M54">
            <v>12967.95</v>
          </cell>
          <cell r="N54">
            <v>1139.73</v>
          </cell>
          <cell r="O54">
            <v>52668.05</v>
          </cell>
        </row>
        <row r="55">
          <cell r="C55" t="str">
            <v>1942288527</v>
          </cell>
          <cell r="D55">
            <v>1.0125</v>
          </cell>
          <cell r="E55">
            <v>13268.54</v>
          </cell>
          <cell r="F55">
            <v>1166.1600000000001</v>
          </cell>
          <cell r="G55">
            <v>0.37380000000000002</v>
          </cell>
          <cell r="H55">
            <v>9.6799999999999997E-2</v>
          </cell>
          <cell r="I55">
            <v>50550</v>
          </cell>
          <cell r="J55">
            <v>0.78</v>
          </cell>
          <cell r="M55">
            <v>13824.49</v>
          </cell>
          <cell r="N55">
            <v>1215.02</v>
          </cell>
          <cell r="O55">
            <v>52668.05</v>
          </cell>
        </row>
        <row r="56">
          <cell r="C56" t="str">
            <v>1750399192</v>
          </cell>
          <cell r="D56">
            <v>0.89400000000000002</v>
          </cell>
          <cell r="E56">
            <v>12446.44</v>
          </cell>
          <cell r="F56">
            <v>1093.9000000000001</v>
          </cell>
          <cell r="G56">
            <v>0.39610000000000001</v>
          </cell>
          <cell r="H56">
            <v>0.1114</v>
          </cell>
          <cell r="I56">
            <v>50550</v>
          </cell>
          <cell r="J56">
            <v>0.78</v>
          </cell>
          <cell r="M56">
            <v>12967.95</v>
          </cell>
          <cell r="N56">
            <v>1139.73</v>
          </cell>
          <cell r="O56">
            <v>52668.05</v>
          </cell>
        </row>
        <row r="57">
          <cell r="C57" t="str">
            <v>1437175734</v>
          </cell>
          <cell r="D57">
            <v>0.9204</v>
          </cell>
          <cell r="E57">
            <v>12629.59</v>
          </cell>
          <cell r="F57">
            <v>1909.43</v>
          </cell>
          <cell r="G57">
            <v>0.22770000000000001</v>
          </cell>
          <cell r="H57">
            <v>8.4000000000000005E-2</v>
          </cell>
          <cell r="I57">
            <v>50550</v>
          </cell>
          <cell r="J57">
            <v>0.65159999999999996</v>
          </cell>
          <cell r="M57">
            <v>13158.77</v>
          </cell>
          <cell r="N57">
            <v>1989.44</v>
          </cell>
          <cell r="O57">
            <v>52668.05</v>
          </cell>
        </row>
        <row r="58">
          <cell r="C58" t="str">
            <v>1386720183</v>
          </cell>
          <cell r="D58">
            <v>0.85119999999999996</v>
          </cell>
          <cell r="E58">
            <v>12149.51</v>
          </cell>
          <cell r="F58">
            <v>1067.8</v>
          </cell>
          <cell r="G58">
            <v>0.2596</v>
          </cell>
          <cell r="H58">
            <v>8.6699999999999999E-2</v>
          </cell>
          <cell r="I58">
            <v>50550</v>
          </cell>
          <cell r="J58">
            <v>0.78</v>
          </cell>
          <cell r="M58">
            <v>12658.57</v>
          </cell>
          <cell r="N58">
            <v>1112.54</v>
          </cell>
          <cell r="O58">
            <v>52668.05</v>
          </cell>
        </row>
        <row r="59">
          <cell r="C59" t="str">
            <v>1275570376</v>
          </cell>
          <cell r="D59">
            <v>0.85189999999999999</v>
          </cell>
          <cell r="E59">
            <v>12154.36</v>
          </cell>
          <cell r="F59">
            <v>1068.23</v>
          </cell>
          <cell r="G59">
            <v>0.1774</v>
          </cell>
          <cell r="H59">
            <v>6.9599999999999995E-2</v>
          </cell>
          <cell r="I59">
            <v>50550</v>
          </cell>
          <cell r="J59">
            <v>0.78</v>
          </cell>
          <cell r="M59">
            <v>12663.63</v>
          </cell>
          <cell r="N59">
            <v>1112.99</v>
          </cell>
          <cell r="O59">
            <v>52668.05</v>
          </cell>
        </row>
        <row r="60">
          <cell r="C60" t="str">
            <v>1144211301</v>
          </cell>
          <cell r="D60">
            <v>0.92720000000000002</v>
          </cell>
          <cell r="E60">
            <v>12676.76</v>
          </cell>
          <cell r="F60">
            <v>1114.1400000000001</v>
          </cell>
          <cell r="G60">
            <v>0.2596</v>
          </cell>
          <cell r="H60">
            <v>4.02E-2</v>
          </cell>
          <cell r="I60">
            <v>50550</v>
          </cell>
          <cell r="J60">
            <v>0.78</v>
          </cell>
          <cell r="M60">
            <v>13207.92</v>
          </cell>
          <cell r="N60">
            <v>1160.82</v>
          </cell>
          <cell r="O60">
            <v>52668.05</v>
          </cell>
        </row>
        <row r="61">
          <cell r="C61" t="str">
            <v>1326041716</v>
          </cell>
          <cell r="D61">
            <v>0.79010000000000002</v>
          </cell>
          <cell r="E61">
            <v>11725.62</v>
          </cell>
          <cell r="F61">
            <v>1030.55</v>
          </cell>
          <cell r="G61">
            <v>0.22839999999999999</v>
          </cell>
          <cell r="H61">
            <v>8.6699999999999999E-2</v>
          </cell>
          <cell r="I61">
            <v>50550</v>
          </cell>
          <cell r="J61">
            <v>0.78</v>
          </cell>
          <cell r="M61">
            <v>12216.92</v>
          </cell>
          <cell r="N61">
            <v>1073.73</v>
          </cell>
          <cell r="O61">
            <v>52668.05</v>
          </cell>
        </row>
        <row r="62">
          <cell r="C62" t="str">
            <v>1326040684</v>
          </cell>
          <cell r="D62">
            <v>1.0125</v>
          </cell>
          <cell r="E62">
            <v>18638.72</v>
          </cell>
          <cell r="F62">
            <v>1712.78</v>
          </cell>
          <cell r="G62">
            <v>0.94330000000000003</v>
          </cell>
          <cell r="H62">
            <v>0.11550000000000001</v>
          </cell>
          <cell r="I62">
            <v>50550</v>
          </cell>
          <cell r="J62">
            <v>0.78</v>
          </cell>
          <cell r="M62">
            <v>19419.68</v>
          </cell>
          <cell r="N62">
            <v>1784.55</v>
          </cell>
          <cell r="O62">
            <v>52668.05</v>
          </cell>
        </row>
        <row r="63">
          <cell r="C63" t="str">
            <v>1811284524</v>
          </cell>
          <cell r="D63">
            <v>0.92720000000000002</v>
          </cell>
          <cell r="E63">
            <v>17807.43</v>
          </cell>
          <cell r="F63">
            <v>1636.38</v>
          </cell>
          <cell r="G63">
            <v>0.2596</v>
          </cell>
          <cell r="H63">
            <v>9.5799999999999996E-2</v>
          </cell>
          <cell r="I63">
            <v>50550</v>
          </cell>
          <cell r="J63">
            <v>0.78</v>
          </cell>
          <cell r="M63">
            <v>18553.560000000001</v>
          </cell>
          <cell r="N63">
            <v>1704.94</v>
          </cell>
          <cell r="O63">
            <v>52668.05</v>
          </cell>
        </row>
        <row r="64">
          <cell r="C64" t="str">
            <v>1043218944</v>
          </cell>
          <cell r="D64">
            <v>0.90380000000000005</v>
          </cell>
          <cell r="E64">
            <v>12514.42</v>
          </cell>
          <cell r="F64">
            <v>1099.8699999999999</v>
          </cell>
          <cell r="G64">
            <v>0.2596</v>
          </cell>
          <cell r="H64">
            <v>8.6699999999999999E-2</v>
          </cell>
          <cell r="I64">
            <v>50550</v>
          </cell>
          <cell r="J64">
            <v>0.78</v>
          </cell>
          <cell r="M64">
            <v>13038.77</v>
          </cell>
          <cell r="N64">
            <v>1145.95</v>
          </cell>
          <cell r="O64">
            <v>52668.05</v>
          </cell>
        </row>
        <row r="65">
          <cell r="C65" t="str">
            <v>1417005760</v>
          </cell>
          <cell r="D65">
            <v>1.0125</v>
          </cell>
          <cell r="E65">
            <v>13268.54</v>
          </cell>
          <cell r="F65">
            <v>2006.03</v>
          </cell>
          <cell r="G65">
            <v>0.35449999999999998</v>
          </cell>
          <cell r="H65">
            <v>0.193</v>
          </cell>
          <cell r="I65">
            <v>50550</v>
          </cell>
          <cell r="J65">
            <v>0.65159999999999996</v>
          </cell>
          <cell r="M65">
            <v>13824.49</v>
          </cell>
          <cell r="N65">
            <v>2090.08</v>
          </cell>
          <cell r="O65">
            <v>52668.05</v>
          </cell>
        </row>
        <row r="66">
          <cell r="C66" t="str">
            <v>1205882396</v>
          </cell>
          <cell r="D66">
            <v>0.85189999999999999</v>
          </cell>
          <cell r="E66">
            <v>12154.36</v>
          </cell>
          <cell r="F66">
            <v>1068.23</v>
          </cell>
          <cell r="G66">
            <v>0.2112</v>
          </cell>
          <cell r="H66">
            <v>0.4274</v>
          </cell>
          <cell r="I66">
            <v>50550</v>
          </cell>
          <cell r="J66">
            <v>0.78</v>
          </cell>
          <cell r="M66">
            <v>12663.63</v>
          </cell>
          <cell r="N66">
            <v>1112.99</v>
          </cell>
          <cell r="O66">
            <v>52668.05</v>
          </cell>
        </row>
        <row r="67">
          <cell r="C67" t="str">
            <v>1699125526</v>
          </cell>
          <cell r="D67">
            <v>0.89400000000000002</v>
          </cell>
          <cell r="E67">
            <v>17483.88</v>
          </cell>
          <cell r="F67">
            <v>1606.65</v>
          </cell>
          <cell r="G67">
            <v>0.57330000000000003</v>
          </cell>
          <cell r="H67">
            <v>0.1295</v>
          </cell>
          <cell r="I67">
            <v>50550</v>
          </cell>
          <cell r="J67">
            <v>0.78</v>
          </cell>
          <cell r="M67">
            <v>18216.45</v>
          </cell>
          <cell r="N67">
            <v>1673.97</v>
          </cell>
          <cell r="O67">
            <v>52668.05</v>
          </cell>
        </row>
        <row r="68">
          <cell r="C68" t="str">
            <v>1275893307</v>
          </cell>
          <cell r="D68">
            <v>0.89400000000000002</v>
          </cell>
          <cell r="E68">
            <v>12446.44</v>
          </cell>
          <cell r="F68">
            <v>1093.9000000000001</v>
          </cell>
          <cell r="G68">
            <v>0.42870000000000003</v>
          </cell>
          <cell r="H68">
            <v>0.1547</v>
          </cell>
          <cell r="I68">
            <v>50550</v>
          </cell>
          <cell r="J68">
            <v>0.78</v>
          </cell>
          <cell r="M68">
            <v>12967.95</v>
          </cell>
          <cell r="N68">
            <v>1139.73</v>
          </cell>
          <cell r="O68">
            <v>52668.05</v>
          </cell>
        </row>
        <row r="69">
          <cell r="C69" t="str">
            <v>1528162534</v>
          </cell>
          <cell r="D69">
            <v>0.89400000000000002</v>
          </cell>
          <cell r="E69">
            <v>12446.44</v>
          </cell>
          <cell r="F69">
            <v>1093.9000000000001</v>
          </cell>
          <cell r="G69">
            <v>0.42209999999999998</v>
          </cell>
          <cell r="H69">
            <v>0.153</v>
          </cell>
          <cell r="I69">
            <v>50550</v>
          </cell>
          <cell r="J69">
            <v>0.78</v>
          </cell>
          <cell r="M69">
            <v>12967.95</v>
          </cell>
          <cell r="N69">
            <v>1139.73</v>
          </cell>
          <cell r="O69">
            <v>52668.05</v>
          </cell>
        </row>
        <row r="70">
          <cell r="C70" t="str">
            <v>1366547747</v>
          </cell>
          <cell r="D70">
            <v>0.89400000000000002</v>
          </cell>
          <cell r="E70">
            <v>12446.44</v>
          </cell>
          <cell r="F70">
            <v>1093.9000000000001</v>
          </cell>
          <cell r="G70">
            <v>0.37580000000000002</v>
          </cell>
          <cell r="H70">
            <v>9.8199999999999996E-2</v>
          </cell>
          <cell r="I70">
            <v>50550</v>
          </cell>
          <cell r="J70">
            <v>0.78</v>
          </cell>
          <cell r="M70">
            <v>12967.95</v>
          </cell>
          <cell r="N70">
            <v>1139.73</v>
          </cell>
          <cell r="O70">
            <v>52668.05</v>
          </cell>
        </row>
        <row r="71">
          <cell r="C71" t="str">
            <v>1891973939</v>
          </cell>
          <cell r="D71">
            <v>0.79010000000000002</v>
          </cell>
          <cell r="E71">
            <v>11725.62</v>
          </cell>
          <cell r="F71">
            <v>1030.55</v>
          </cell>
          <cell r="G71">
            <v>0.19919999999999999</v>
          </cell>
          <cell r="H71">
            <v>5.57E-2</v>
          </cell>
          <cell r="I71">
            <v>50550</v>
          </cell>
          <cell r="J71">
            <v>0.78</v>
          </cell>
          <cell r="M71">
            <v>12216.92</v>
          </cell>
          <cell r="N71">
            <v>1073.73</v>
          </cell>
          <cell r="O71">
            <v>52668.05</v>
          </cell>
        </row>
        <row r="72">
          <cell r="C72">
            <v>1952004657</v>
          </cell>
          <cell r="D72">
            <v>0.9204</v>
          </cell>
          <cell r="E72">
            <v>12629.59</v>
          </cell>
          <cell r="F72">
            <v>1110</v>
          </cell>
          <cell r="G72">
            <v>0.15709999999999999</v>
          </cell>
          <cell r="H72">
            <v>0.1144</v>
          </cell>
          <cell r="I72">
            <v>50550</v>
          </cell>
          <cell r="J72">
            <v>0.78</v>
          </cell>
          <cell r="M72">
            <v>13158.77</v>
          </cell>
          <cell r="N72">
            <v>1156.51</v>
          </cell>
          <cell r="O72">
            <v>52668.05</v>
          </cell>
        </row>
        <row r="73">
          <cell r="C73" t="str">
            <v>1336109107</v>
          </cell>
          <cell r="D73">
            <v>0.9204</v>
          </cell>
          <cell r="E73">
            <v>12629.59</v>
          </cell>
          <cell r="F73">
            <v>1110</v>
          </cell>
          <cell r="G73">
            <v>0.33739999999999998</v>
          </cell>
          <cell r="H73">
            <v>8.3599999999999994E-2</v>
          </cell>
          <cell r="I73">
            <v>50550</v>
          </cell>
          <cell r="J73">
            <v>0.78</v>
          </cell>
          <cell r="M73">
            <v>13158.77</v>
          </cell>
          <cell r="N73">
            <v>1156.51</v>
          </cell>
          <cell r="O73">
            <v>52668.05</v>
          </cell>
        </row>
        <row r="74">
          <cell r="C74" t="str">
            <v>1811957681</v>
          </cell>
          <cell r="D74">
            <v>0.9204</v>
          </cell>
          <cell r="E74">
            <v>12629.59</v>
          </cell>
          <cell r="F74">
            <v>1110</v>
          </cell>
          <cell r="G74">
            <v>0.28239999999999998</v>
          </cell>
          <cell r="H74">
            <v>0.10390000000000001</v>
          </cell>
          <cell r="I74">
            <v>50550</v>
          </cell>
          <cell r="J74">
            <v>0.78</v>
          </cell>
          <cell r="M74">
            <v>13158.77</v>
          </cell>
          <cell r="N74">
            <v>1156.51</v>
          </cell>
          <cell r="O74">
            <v>52668.05</v>
          </cell>
        </row>
        <row r="75">
          <cell r="C75" t="str">
            <v>1437119310</v>
          </cell>
          <cell r="D75">
            <v>0.9204</v>
          </cell>
          <cell r="E75">
            <v>12629.59</v>
          </cell>
          <cell r="F75">
            <v>1110</v>
          </cell>
          <cell r="G75">
            <v>0.33489999999999998</v>
          </cell>
          <cell r="H75">
            <v>7.4800000000000005E-2</v>
          </cell>
          <cell r="I75">
            <v>50550</v>
          </cell>
          <cell r="J75">
            <v>0.78</v>
          </cell>
          <cell r="M75">
            <v>13158.77</v>
          </cell>
          <cell r="N75">
            <v>1156.51</v>
          </cell>
          <cell r="O75">
            <v>52668.05</v>
          </cell>
        </row>
        <row r="76">
          <cell r="C76" t="str">
            <v>1548366404</v>
          </cell>
          <cell r="D76">
            <v>1.0125</v>
          </cell>
          <cell r="E76">
            <v>13268.54</v>
          </cell>
          <cell r="F76">
            <v>1166.1600000000001</v>
          </cell>
          <cell r="G76">
            <v>0.36670000000000003</v>
          </cell>
          <cell r="H76">
            <v>0.1057</v>
          </cell>
          <cell r="I76">
            <v>50550</v>
          </cell>
          <cell r="J76">
            <v>0.78</v>
          </cell>
          <cell r="M76">
            <v>13824.49</v>
          </cell>
          <cell r="N76">
            <v>1215.02</v>
          </cell>
          <cell r="O76">
            <v>52668.05</v>
          </cell>
        </row>
        <row r="77">
          <cell r="C77" t="str">
            <v>1376540138</v>
          </cell>
          <cell r="D77">
            <v>0.89400000000000002</v>
          </cell>
          <cell r="E77">
            <v>12446.44</v>
          </cell>
          <cell r="F77">
            <v>1093.9000000000001</v>
          </cell>
          <cell r="G77">
            <v>0.2954</v>
          </cell>
          <cell r="H77">
            <v>8.8499999999999995E-2</v>
          </cell>
          <cell r="I77">
            <v>50550</v>
          </cell>
          <cell r="J77">
            <v>0.78</v>
          </cell>
          <cell r="M77">
            <v>12967.95</v>
          </cell>
          <cell r="N77">
            <v>1139.73</v>
          </cell>
          <cell r="O77">
            <v>52668.05</v>
          </cell>
        </row>
        <row r="78">
          <cell r="C78" t="str">
            <v>1528028396</v>
          </cell>
          <cell r="D78">
            <v>0.9204</v>
          </cell>
          <cell r="E78">
            <v>12629.59</v>
          </cell>
          <cell r="F78">
            <v>1110</v>
          </cell>
          <cell r="G78">
            <v>0.32400000000000001</v>
          </cell>
          <cell r="H78">
            <v>8.8599999999999998E-2</v>
          </cell>
          <cell r="I78">
            <v>50550</v>
          </cell>
          <cell r="J78">
            <v>0.78</v>
          </cell>
          <cell r="M78">
            <v>13158.77</v>
          </cell>
          <cell r="N78">
            <v>1156.51</v>
          </cell>
          <cell r="O78">
            <v>52668.05</v>
          </cell>
        </row>
        <row r="79">
          <cell r="C79" t="str">
            <v>1780694372</v>
          </cell>
          <cell r="D79">
            <v>1.0125</v>
          </cell>
          <cell r="E79">
            <v>13268.54</v>
          </cell>
          <cell r="F79">
            <v>1166.1600000000001</v>
          </cell>
          <cell r="G79">
            <v>0.46400000000000002</v>
          </cell>
          <cell r="H79">
            <v>8.4400000000000003E-2</v>
          </cell>
          <cell r="I79">
            <v>50550</v>
          </cell>
          <cell r="J79">
            <v>0.78</v>
          </cell>
          <cell r="M79">
            <v>13824.49</v>
          </cell>
          <cell r="N79">
            <v>1215.02</v>
          </cell>
          <cell r="O79">
            <v>52668.05</v>
          </cell>
        </row>
        <row r="80">
          <cell r="C80" t="str">
            <v>1629038336</v>
          </cell>
          <cell r="D80">
            <v>0.9204</v>
          </cell>
          <cell r="E80">
            <v>12629.59</v>
          </cell>
          <cell r="F80">
            <v>1110</v>
          </cell>
          <cell r="G80">
            <v>0.28160000000000002</v>
          </cell>
          <cell r="H80">
            <v>8.2600000000000007E-2</v>
          </cell>
          <cell r="I80">
            <v>50550</v>
          </cell>
          <cell r="J80">
            <v>0.78</v>
          </cell>
          <cell r="M80">
            <v>13158.77</v>
          </cell>
          <cell r="N80">
            <v>1156.51</v>
          </cell>
          <cell r="O80">
            <v>52668.05</v>
          </cell>
        </row>
        <row r="81">
          <cell r="C81" t="str">
            <v>1619938149</v>
          </cell>
          <cell r="D81">
            <v>0.89400000000000002</v>
          </cell>
          <cell r="E81">
            <v>12446.44</v>
          </cell>
          <cell r="F81">
            <v>1093.9000000000001</v>
          </cell>
          <cell r="G81">
            <v>0.33829999999999999</v>
          </cell>
          <cell r="H81">
            <v>0.1351</v>
          </cell>
          <cell r="I81">
            <v>50550</v>
          </cell>
          <cell r="J81">
            <v>0.78</v>
          </cell>
          <cell r="M81">
            <v>12967.95</v>
          </cell>
          <cell r="N81">
            <v>1139.73</v>
          </cell>
          <cell r="O81">
            <v>52668.05</v>
          </cell>
        </row>
        <row r="82">
          <cell r="C82" t="str">
            <v>1033166442</v>
          </cell>
          <cell r="D82">
            <v>0.8871</v>
          </cell>
          <cell r="E82">
            <v>17416.64</v>
          </cell>
          <cell r="F82">
            <v>1600.47</v>
          </cell>
          <cell r="G82">
            <v>0.71089999999999998</v>
          </cell>
          <cell r="H82">
            <v>0.10639999999999999</v>
          </cell>
          <cell r="I82">
            <v>50550</v>
          </cell>
          <cell r="J82">
            <v>0.78</v>
          </cell>
          <cell r="M82">
            <v>18146.400000000001</v>
          </cell>
          <cell r="N82">
            <v>1667.53</v>
          </cell>
          <cell r="O82">
            <v>52668.05</v>
          </cell>
        </row>
        <row r="83">
          <cell r="C83" t="str">
            <v>1619076916</v>
          </cell>
          <cell r="D83">
            <v>0.90529999999999999</v>
          </cell>
          <cell r="E83">
            <v>12524.83</v>
          </cell>
          <cell r="F83">
            <v>1100.79</v>
          </cell>
          <cell r="G83">
            <v>0.41349999999999998</v>
          </cell>
          <cell r="H83">
            <v>9.7500000000000003E-2</v>
          </cell>
          <cell r="I83">
            <v>50550</v>
          </cell>
          <cell r="J83">
            <v>0.78</v>
          </cell>
          <cell r="M83">
            <v>13049.62</v>
          </cell>
          <cell r="N83">
            <v>1146.9100000000001</v>
          </cell>
          <cell r="O83">
            <v>52668.05</v>
          </cell>
        </row>
        <row r="84">
          <cell r="C84" t="str">
            <v>1073519377</v>
          </cell>
          <cell r="D84">
            <v>0.79010000000000002</v>
          </cell>
          <cell r="E84">
            <v>11725.62</v>
          </cell>
          <cell r="F84">
            <v>1030.55</v>
          </cell>
          <cell r="G84">
            <v>0.23669999999999999</v>
          </cell>
          <cell r="H84">
            <v>8.3799999999999999E-2</v>
          </cell>
          <cell r="I84">
            <v>50550</v>
          </cell>
          <cell r="J84">
            <v>0.78</v>
          </cell>
          <cell r="M84">
            <v>12216.92</v>
          </cell>
          <cell r="N84">
            <v>1073.73</v>
          </cell>
          <cell r="O84">
            <v>52668.05</v>
          </cell>
        </row>
        <row r="85">
          <cell r="C85" t="str">
            <v>1851936983</v>
          </cell>
          <cell r="D85">
            <v>0.89400000000000002</v>
          </cell>
          <cell r="E85">
            <v>12446.44</v>
          </cell>
          <cell r="F85">
            <v>1093.9000000000001</v>
          </cell>
          <cell r="G85">
            <v>0.25850000000000001</v>
          </cell>
          <cell r="H85">
            <v>7.0199999999999999E-2</v>
          </cell>
          <cell r="I85">
            <v>50550</v>
          </cell>
          <cell r="J85">
            <v>0.78</v>
          </cell>
          <cell r="M85">
            <v>12967.95</v>
          </cell>
          <cell r="N85">
            <v>1139.73</v>
          </cell>
          <cell r="O85">
            <v>52668.05</v>
          </cell>
        </row>
        <row r="86">
          <cell r="C86" t="str">
            <v>1104461276</v>
          </cell>
          <cell r="D86">
            <v>0.9204</v>
          </cell>
          <cell r="E86">
            <v>12629.59</v>
          </cell>
          <cell r="F86">
            <v>1110</v>
          </cell>
          <cell r="G86">
            <v>0.17710000000000001</v>
          </cell>
          <cell r="H86">
            <v>6.54E-2</v>
          </cell>
          <cell r="I86">
            <v>50550</v>
          </cell>
          <cell r="J86">
            <v>0.78</v>
          </cell>
          <cell r="M86">
            <v>13158.77</v>
          </cell>
          <cell r="N86">
            <v>1156.51</v>
          </cell>
          <cell r="O86">
            <v>52668.05</v>
          </cell>
        </row>
        <row r="87">
          <cell r="C87" t="str">
            <v>1518952761</v>
          </cell>
          <cell r="D87">
            <v>0.9204</v>
          </cell>
          <cell r="E87">
            <v>12629.59</v>
          </cell>
          <cell r="F87">
            <v>1110</v>
          </cell>
          <cell r="G87">
            <v>0.4254</v>
          </cell>
          <cell r="H87">
            <v>4.7699999999999999E-2</v>
          </cell>
          <cell r="I87">
            <v>50550</v>
          </cell>
          <cell r="J87">
            <v>0.78</v>
          </cell>
          <cell r="M87">
            <v>13158.77</v>
          </cell>
          <cell r="N87">
            <v>1156.51</v>
          </cell>
          <cell r="O87">
            <v>52668.05</v>
          </cell>
        </row>
        <row r="88">
          <cell r="C88" t="str">
            <v>1720623853</v>
          </cell>
          <cell r="D88">
            <v>0.9204</v>
          </cell>
          <cell r="E88">
            <v>12629.59</v>
          </cell>
          <cell r="F88">
            <v>1110</v>
          </cell>
          <cell r="G88">
            <v>0.14510000000000001</v>
          </cell>
          <cell r="H88">
            <v>8.2000000000000003E-2</v>
          </cell>
          <cell r="I88">
            <v>50550</v>
          </cell>
          <cell r="J88">
            <v>0.78</v>
          </cell>
          <cell r="M88">
            <v>13158.77</v>
          </cell>
          <cell r="N88">
            <v>1156.51</v>
          </cell>
          <cell r="O88">
            <v>52668.05</v>
          </cell>
        </row>
        <row r="89">
          <cell r="C89" t="str">
            <v>1376876664</v>
          </cell>
          <cell r="D89">
            <v>1.0125</v>
          </cell>
          <cell r="E89">
            <v>13268.54</v>
          </cell>
          <cell r="F89">
            <v>1166.1600000000001</v>
          </cell>
          <cell r="G89">
            <v>0.1943</v>
          </cell>
          <cell r="H89">
            <v>9.4299999999999995E-2</v>
          </cell>
          <cell r="I89">
            <v>50550</v>
          </cell>
          <cell r="J89">
            <v>0.78</v>
          </cell>
          <cell r="M89">
            <v>13824.49</v>
          </cell>
          <cell r="N89">
            <v>1215.02</v>
          </cell>
          <cell r="O89">
            <v>52668.05</v>
          </cell>
        </row>
        <row r="90">
          <cell r="C90" t="str">
            <v>1962464016</v>
          </cell>
          <cell r="D90">
            <v>1.0125</v>
          </cell>
          <cell r="E90">
            <v>13268.54</v>
          </cell>
          <cell r="F90">
            <v>1166.1600000000001</v>
          </cell>
          <cell r="G90">
            <v>0.27110000000000001</v>
          </cell>
          <cell r="H90">
            <v>7.5600000000000001E-2</v>
          </cell>
          <cell r="I90">
            <v>50550</v>
          </cell>
          <cell r="J90">
            <v>0.78</v>
          </cell>
          <cell r="M90">
            <v>13824.49</v>
          </cell>
          <cell r="N90">
            <v>1215.02</v>
          </cell>
          <cell r="O90">
            <v>52668.05</v>
          </cell>
        </row>
        <row r="91">
          <cell r="C91" t="str">
            <v>1043343304</v>
          </cell>
          <cell r="D91">
            <v>1.0125</v>
          </cell>
          <cell r="E91">
            <v>13268.54</v>
          </cell>
          <cell r="F91">
            <v>1166.1600000000001</v>
          </cell>
          <cell r="G91">
            <v>0.45469999999999999</v>
          </cell>
          <cell r="H91">
            <v>0.1206</v>
          </cell>
          <cell r="I91">
            <v>50550</v>
          </cell>
          <cell r="J91">
            <v>0.78</v>
          </cell>
          <cell r="M91">
            <v>13824.49</v>
          </cell>
          <cell r="N91">
            <v>1215.02</v>
          </cell>
          <cell r="O91">
            <v>52668.05</v>
          </cell>
        </row>
        <row r="92">
          <cell r="C92" t="str">
            <v>1972904738</v>
          </cell>
          <cell r="D92">
            <v>1.0125</v>
          </cell>
          <cell r="E92">
            <v>13268.54</v>
          </cell>
          <cell r="F92">
            <v>1166.1600000000001</v>
          </cell>
          <cell r="G92">
            <v>0.25030000000000002</v>
          </cell>
          <cell r="H92">
            <v>0.22600000000000001</v>
          </cell>
          <cell r="I92">
            <v>50550</v>
          </cell>
          <cell r="J92">
            <v>0.78</v>
          </cell>
          <cell r="M92">
            <v>13824.49</v>
          </cell>
          <cell r="N92">
            <v>1215.02</v>
          </cell>
          <cell r="O92">
            <v>52668.05</v>
          </cell>
        </row>
        <row r="93">
          <cell r="C93" t="str">
            <v>1518950484</v>
          </cell>
          <cell r="D93">
            <v>0.87380000000000002</v>
          </cell>
          <cell r="E93">
            <v>17287.03</v>
          </cell>
          <cell r="F93">
            <v>1588.56</v>
          </cell>
          <cell r="G93">
            <v>0.44019999999999998</v>
          </cell>
          <cell r="H93">
            <v>4.41E-2</v>
          </cell>
          <cell r="I93">
            <v>50550</v>
          </cell>
          <cell r="J93">
            <v>0.78</v>
          </cell>
          <cell r="M93">
            <v>18011.36</v>
          </cell>
          <cell r="N93">
            <v>1655.12</v>
          </cell>
          <cell r="O93">
            <v>52668.05</v>
          </cell>
        </row>
        <row r="94">
          <cell r="C94" t="str">
            <v>1114292141</v>
          </cell>
          <cell r="D94">
            <v>0.85189999999999999</v>
          </cell>
          <cell r="E94">
            <v>12154.36</v>
          </cell>
          <cell r="F94">
            <v>1068.23</v>
          </cell>
          <cell r="G94">
            <v>0.20810000000000001</v>
          </cell>
          <cell r="H94">
            <v>5.0299999999999997E-2</v>
          </cell>
          <cell r="I94">
            <v>50550</v>
          </cell>
          <cell r="J94">
            <v>0.78</v>
          </cell>
          <cell r="M94">
            <v>12663.63</v>
          </cell>
          <cell r="N94">
            <v>1112.99</v>
          </cell>
          <cell r="O94">
            <v>52668.05</v>
          </cell>
        </row>
        <row r="95">
          <cell r="C95" t="str">
            <v>1780630608</v>
          </cell>
          <cell r="D95">
            <v>1.0125</v>
          </cell>
          <cell r="E95">
            <v>13268.54</v>
          </cell>
          <cell r="F95">
            <v>2006.03</v>
          </cell>
          <cell r="G95">
            <v>0.26</v>
          </cell>
          <cell r="H95">
            <v>0.13880000000000001</v>
          </cell>
          <cell r="I95">
            <v>50550</v>
          </cell>
          <cell r="J95">
            <v>0.65159999999999996</v>
          </cell>
          <cell r="M95">
            <v>13824.49</v>
          </cell>
          <cell r="N95">
            <v>2090.08</v>
          </cell>
          <cell r="O95">
            <v>52668.05</v>
          </cell>
        </row>
        <row r="96">
          <cell r="C96" t="str">
            <v>1760580757</v>
          </cell>
          <cell r="D96">
            <v>0.9204</v>
          </cell>
          <cell r="E96">
            <v>12629.59</v>
          </cell>
          <cell r="F96">
            <v>1909.43</v>
          </cell>
          <cell r="G96">
            <v>0.38979999999999998</v>
          </cell>
          <cell r="H96">
            <v>5.3100000000000001E-2</v>
          </cell>
          <cell r="I96">
            <v>50550</v>
          </cell>
          <cell r="J96">
            <v>0.65159999999999996</v>
          </cell>
          <cell r="M96">
            <v>13158.77</v>
          </cell>
          <cell r="N96">
            <v>1989.44</v>
          </cell>
          <cell r="O96">
            <v>52668.05</v>
          </cell>
        </row>
        <row r="97">
          <cell r="C97" t="str">
            <v>1770693939</v>
          </cell>
          <cell r="D97">
            <v>0.93500000000000005</v>
          </cell>
          <cell r="E97">
            <v>12730.88</v>
          </cell>
          <cell r="F97">
            <v>1118.9000000000001</v>
          </cell>
          <cell r="G97">
            <v>0.32419999999999999</v>
          </cell>
          <cell r="H97">
            <v>4.7800000000000002E-2</v>
          </cell>
          <cell r="I97">
            <v>50550</v>
          </cell>
          <cell r="J97">
            <v>0.78</v>
          </cell>
          <cell r="M97">
            <v>13264.3</v>
          </cell>
          <cell r="N97">
            <v>1165.78</v>
          </cell>
          <cell r="O97">
            <v>52668.05</v>
          </cell>
        </row>
        <row r="98">
          <cell r="C98" t="str">
            <v>1790785996</v>
          </cell>
          <cell r="D98">
            <v>1.0125</v>
          </cell>
          <cell r="E98">
            <v>13268.54</v>
          </cell>
          <cell r="F98">
            <v>1166.1600000000001</v>
          </cell>
          <cell r="G98">
            <v>0.38579999999999998</v>
          </cell>
          <cell r="H98">
            <v>5.7200000000000001E-2</v>
          </cell>
          <cell r="I98">
            <v>50550</v>
          </cell>
          <cell r="J98">
            <v>0.78</v>
          </cell>
          <cell r="M98">
            <v>13824.49</v>
          </cell>
          <cell r="N98">
            <v>1215.02</v>
          </cell>
          <cell r="O98">
            <v>52668.05</v>
          </cell>
        </row>
        <row r="99">
          <cell r="C99" t="str">
            <v>1427085232</v>
          </cell>
          <cell r="D99">
            <v>1.0125</v>
          </cell>
          <cell r="E99">
            <v>13268.54</v>
          </cell>
          <cell r="F99">
            <v>1166.1600000000001</v>
          </cell>
          <cell r="G99">
            <v>0.57840000000000003</v>
          </cell>
          <cell r="H99">
            <v>0.1082</v>
          </cell>
          <cell r="I99">
            <v>50550</v>
          </cell>
          <cell r="J99">
            <v>0.78</v>
          </cell>
          <cell r="M99">
            <v>13824.49</v>
          </cell>
          <cell r="N99">
            <v>1215.02</v>
          </cell>
          <cell r="O99">
            <v>52668.05</v>
          </cell>
        </row>
        <row r="100">
          <cell r="C100" t="str">
            <v>1548378235</v>
          </cell>
          <cell r="D100">
            <v>1.1131</v>
          </cell>
          <cell r="E100">
            <v>13966.46</v>
          </cell>
          <cell r="F100">
            <v>1227.5</v>
          </cell>
          <cell r="G100">
            <v>0.25580000000000003</v>
          </cell>
          <cell r="H100">
            <v>3.9399999999999998E-2</v>
          </cell>
          <cell r="I100">
            <v>50550</v>
          </cell>
          <cell r="J100">
            <v>0.78</v>
          </cell>
          <cell r="M100">
            <v>14551.65</v>
          </cell>
          <cell r="N100">
            <v>1278.93</v>
          </cell>
          <cell r="O100">
            <v>52668.05</v>
          </cell>
        </row>
        <row r="101">
          <cell r="C101" t="str">
            <v>1619928017</v>
          </cell>
          <cell r="D101">
            <v>1.0125</v>
          </cell>
          <cell r="E101">
            <v>13268.54</v>
          </cell>
          <cell r="F101">
            <v>1166.1600000000001</v>
          </cell>
          <cell r="G101">
            <v>0.53810000000000002</v>
          </cell>
          <cell r="H101">
            <v>8.0100000000000005E-2</v>
          </cell>
          <cell r="I101">
            <v>50550</v>
          </cell>
          <cell r="J101">
            <v>0.78</v>
          </cell>
          <cell r="M101">
            <v>13824.49</v>
          </cell>
          <cell r="N101">
            <v>1215.02</v>
          </cell>
          <cell r="O101">
            <v>52668.05</v>
          </cell>
        </row>
        <row r="102">
          <cell r="C102" t="str">
            <v>1184706152</v>
          </cell>
          <cell r="D102">
            <v>0.85189999999999999</v>
          </cell>
          <cell r="E102">
            <v>12154.36</v>
          </cell>
          <cell r="F102">
            <v>1068.23</v>
          </cell>
          <cell r="G102">
            <v>0.2082</v>
          </cell>
          <cell r="H102">
            <v>5.3600000000000002E-2</v>
          </cell>
          <cell r="I102">
            <v>50550</v>
          </cell>
          <cell r="J102">
            <v>0.78</v>
          </cell>
          <cell r="M102">
            <v>12663.63</v>
          </cell>
          <cell r="N102">
            <v>1112.99</v>
          </cell>
          <cell r="O102">
            <v>52668.05</v>
          </cell>
        </row>
        <row r="103">
          <cell r="D103">
            <v>0.93479999999999996</v>
          </cell>
          <cell r="E103">
            <v>13181.82</v>
          </cell>
          <cell r="F103">
            <v>1158.53</v>
          </cell>
          <cell r="G103">
            <v>0.30640000000000001</v>
          </cell>
          <cell r="H103">
            <v>8.8400000000000006E-2</v>
          </cell>
          <cell r="I103">
            <v>50550</v>
          </cell>
          <cell r="J103">
            <v>0.78</v>
          </cell>
          <cell r="M103">
            <v>13734.14</v>
          </cell>
          <cell r="N103">
            <v>1207.07</v>
          </cell>
          <cell r="O103">
            <v>52668.05</v>
          </cell>
        </row>
      </sheetData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2019 Hosbas"/>
      <sheetName val="2022 HOSBAS"/>
      <sheetName val="2023 HOSBAS"/>
      <sheetName val="2024 HOSBAS"/>
      <sheetName val="Regulation"/>
      <sheetName val="SFY20 Hospital Web Sheet"/>
      <sheetName val="Hospital Capital %"/>
      <sheetName val="Rehab Capital %"/>
      <sheetName val="REHAB LOOKUP"/>
      <sheetName val="Emails from MSLC"/>
      <sheetName val="SAS export acute"/>
      <sheetName val="SAS export rehab"/>
      <sheetName val="SFY 20 Rehab Web Sheet"/>
    </sheetNames>
    <sheetDataSet>
      <sheetData sheetId="0"/>
      <sheetData sheetId="1"/>
      <sheetData sheetId="2"/>
      <sheetData sheetId="3"/>
      <sheetData sheetId="4"/>
      <sheetData sheetId="5"/>
      <sheetData sheetId="6">
        <row r="2">
          <cell r="C2" t="str">
            <v>1538100029</v>
          </cell>
          <cell r="D2">
            <v>1538100029</v>
          </cell>
          <cell r="E2">
            <v>0.1108</v>
          </cell>
          <cell r="F2">
            <v>2</v>
          </cell>
          <cell r="H2">
            <v>0.71</v>
          </cell>
          <cell r="I2">
            <v>93719</v>
          </cell>
          <cell r="J2">
            <v>93719</v>
          </cell>
          <cell r="K2">
            <v>10429</v>
          </cell>
          <cell r="L2">
            <v>7404.5899999999992</v>
          </cell>
          <cell r="M2">
            <v>7.9000000000000001E-2</v>
          </cell>
        </row>
        <row r="3">
          <cell r="C3" t="str">
            <v>1053301127</v>
          </cell>
          <cell r="D3">
            <v>1053301127</v>
          </cell>
          <cell r="E3">
            <v>0.19650000000000001</v>
          </cell>
          <cell r="F3">
            <v>2</v>
          </cell>
          <cell r="H3">
            <v>0.71</v>
          </cell>
          <cell r="I3">
            <v>1847074</v>
          </cell>
          <cell r="J3">
            <v>1847074</v>
          </cell>
          <cell r="K3">
            <v>120431</v>
          </cell>
          <cell r="L3">
            <v>85506.01</v>
          </cell>
          <cell r="M3">
            <v>4.6300000000000001E-2</v>
          </cell>
        </row>
        <row r="4">
          <cell r="C4" t="str">
            <v>1417989278</v>
          </cell>
          <cell r="D4">
            <v>1417989278</v>
          </cell>
          <cell r="E4">
            <v>0.10489999999999999</v>
          </cell>
          <cell r="F4">
            <v>2</v>
          </cell>
          <cell r="G4" t="str">
            <v>Y</v>
          </cell>
          <cell r="H4">
            <v>1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0.3009</v>
          </cell>
        </row>
        <row r="5">
          <cell r="C5" t="str">
            <v>1295728491</v>
          </cell>
          <cell r="D5">
            <v>1295728491</v>
          </cell>
          <cell r="E5">
            <v>8.1900000000000001E-2</v>
          </cell>
          <cell r="F5">
            <v>2</v>
          </cell>
          <cell r="H5">
            <v>0.71</v>
          </cell>
          <cell r="I5">
            <v>62673</v>
          </cell>
          <cell r="J5">
            <v>62673</v>
          </cell>
          <cell r="K5">
            <v>4292</v>
          </cell>
          <cell r="L5">
            <v>3047.3199999999997</v>
          </cell>
          <cell r="M5">
            <v>4.8599999999999997E-2</v>
          </cell>
        </row>
        <row r="6">
          <cell r="C6" t="str">
            <v>1912969064</v>
          </cell>
          <cell r="D6">
            <v>1912969064</v>
          </cell>
          <cell r="E6">
            <v>0.15210000000000001</v>
          </cell>
          <cell r="F6">
            <v>2</v>
          </cell>
          <cell r="H6">
            <v>0.71</v>
          </cell>
          <cell r="I6">
            <v>1665921</v>
          </cell>
          <cell r="J6">
            <v>1665921</v>
          </cell>
          <cell r="K6">
            <v>154967</v>
          </cell>
          <cell r="L6">
            <v>110026.56999999999</v>
          </cell>
          <cell r="M6">
            <v>6.6000000000000003E-2</v>
          </cell>
        </row>
        <row r="7">
          <cell r="C7" t="str">
            <v>1447212592</v>
          </cell>
          <cell r="D7">
            <v>1447212592</v>
          </cell>
          <cell r="E7">
            <v>0.185</v>
          </cell>
          <cell r="F7">
            <v>2</v>
          </cell>
          <cell r="H7">
            <v>0.71</v>
          </cell>
          <cell r="I7">
            <v>1646284</v>
          </cell>
          <cell r="J7">
            <v>1646284</v>
          </cell>
          <cell r="K7">
            <v>185300</v>
          </cell>
          <cell r="L7">
            <v>131563</v>
          </cell>
          <cell r="M7">
            <v>7.9899999999999999E-2</v>
          </cell>
        </row>
        <row r="8">
          <cell r="C8" t="str">
            <v>1124058615</v>
          </cell>
          <cell r="D8">
            <v>1124058615</v>
          </cell>
          <cell r="E8">
            <v>0.19159999999999999</v>
          </cell>
          <cell r="F8">
            <v>2</v>
          </cell>
          <cell r="H8">
            <v>0.71</v>
          </cell>
          <cell r="I8">
            <v>1058497</v>
          </cell>
          <cell r="J8">
            <v>1058497</v>
          </cell>
          <cell r="K8">
            <v>131529</v>
          </cell>
          <cell r="L8">
            <v>93385.59</v>
          </cell>
          <cell r="M8">
            <v>8.8200000000000001E-2</v>
          </cell>
        </row>
        <row r="9">
          <cell r="C9" t="str">
            <v>1225036346</v>
          </cell>
          <cell r="D9">
            <v>1225036346</v>
          </cell>
          <cell r="E9">
            <v>0.19220000000000001</v>
          </cell>
          <cell r="F9">
            <v>2</v>
          </cell>
          <cell r="H9">
            <v>0.71</v>
          </cell>
          <cell r="I9">
            <v>35873</v>
          </cell>
          <cell r="J9">
            <v>35873</v>
          </cell>
          <cell r="K9">
            <v>2297</v>
          </cell>
          <cell r="L9">
            <v>1630.87</v>
          </cell>
          <cell r="M9">
            <v>4.5499999999999999E-2</v>
          </cell>
        </row>
        <row r="10">
          <cell r="C10" t="str">
            <v>1710970918</v>
          </cell>
          <cell r="D10">
            <v>1710970918</v>
          </cell>
          <cell r="E10">
            <v>0.125</v>
          </cell>
          <cell r="F10">
            <v>2</v>
          </cell>
          <cell r="H10">
            <v>0.71</v>
          </cell>
          <cell r="I10">
            <v>252468</v>
          </cell>
          <cell r="J10">
            <v>252468</v>
          </cell>
          <cell r="K10">
            <v>16519</v>
          </cell>
          <cell r="L10">
            <v>11728.49</v>
          </cell>
          <cell r="M10">
            <v>4.65E-2</v>
          </cell>
        </row>
        <row r="11">
          <cell r="C11" t="str">
            <v>1194718304</v>
          </cell>
          <cell r="D11">
            <v>1194718304</v>
          </cell>
          <cell r="E11">
            <v>9.1600000000000001E-2</v>
          </cell>
          <cell r="F11">
            <v>2</v>
          </cell>
          <cell r="G11" t="str">
            <v>Y</v>
          </cell>
          <cell r="H11">
            <v>1</v>
          </cell>
          <cell r="I11">
            <v>2425</v>
          </cell>
          <cell r="J11">
            <v>3108.9743589743589</v>
          </cell>
          <cell r="K11">
            <v>1090</v>
          </cell>
          <cell r="L11">
            <v>1090</v>
          </cell>
          <cell r="M11">
            <v>0.35060000000000002</v>
          </cell>
        </row>
        <row r="12">
          <cell r="C12" t="str">
            <v>1033102942</v>
          </cell>
          <cell r="D12">
            <v>1033102942</v>
          </cell>
          <cell r="E12">
            <v>0.3</v>
          </cell>
          <cell r="F12">
            <v>2</v>
          </cell>
          <cell r="H12">
            <v>0.71</v>
          </cell>
          <cell r="I12">
            <v>14890847</v>
          </cell>
          <cell r="J12">
            <v>14890847</v>
          </cell>
          <cell r="K12">
            <v>1136244</v>
          </cell>
          <cell r="L12">
            <v>806733.24</v>
          </cell>
          <cell r="M12">
            <v>5.4199999999999998E-2</v>
          </cell>
        </row>
        <row r="13">
          <cell r="C13" t="str">
            <v>1376536573</v>
          </cell>
          <cell r="D13">
            <v>1376536573</v>
          </cell>
          <cell r="E13">
            <v>0.2334</v>
          </cell>
          <cell r="F13">
            <v>2</v>
          </cell>
          <cell r="H13">
            <v>0.71</v>
          </cell>
          <cell r="I13">
            <v>788992</v>
          </cell>
          <cell r="J13">
            <v>788992</v>
          </cell>
          <cell r="K13">
            <v>63901</v>
          </cell>
          <cell r="L13">
            <v>45369.71</v>
          </cell>
          <cell r="M13">
            <v>5.7500000000000002E-2</v>
          </cell>
        </row>
        <row r="14">
          <cell r="C14" t="str">
            <v>1427040328</v>
          </cell>
          <cell r="D14">
            <v>1427040328</v>
          </cell>
          <cell r="E14">
            <v>7.2400000000000006E-2</v>
          </cell>
          <cell r="F14">
            <v>2</v>
          </cell>
          <cell r="H14">
            <v>0.71</v>
          </cell>
          <cell r="I14">
            <v>8772</v>
          </cell>
          <cell r="J14">
            <v>8772</v>
          </cell>
          <cell r="K14">
            <v>1445</v>
          </cell>
          <cell r="L14">
            <v>1025.95</v>
          </cell>
          <cell r="M14">
            <v>0.11700000000000001</v>
          </cell>
        </row>
        <row r="15">
          <cell r="C15" t="str">
            <v>1134134869</v>
          </cell>
          <cell r="D15">
            <v>1770693939</v>
          </cell>
          <cell r="E15">
            <v>0.22969999999999999</v>
          </cell>
          <cell r="F15">
            <v>2</v>
          </cell>
          <cell r="H15">
            <v>0.71</v>
          </cell>
          <cell r="I15">
            <v>5761373</v>
          </cell>
          <cell r="J15">
            <v>5761373</v>
          </cell>
          <cell r="K15">
            <v>280853</v>
          </cell>
          <cell r="L15">
            <v>199405.62999999998</v>
          </cell>
          <cell r="M15">
            <v>3.4599999999999999E-2</v>
          </cell>
        </row>
        <row r="16">
          <cell r="C16" t="str">
            <v>1700896354</v>
          </cell>
          <cell r="D16">
            <v>1700896354</v>
          </cell>
          <cell r="E16">
            <v>0.157</v>
          </cell>
          <cell r="F16">
            <v>2</v>
          </cell>
          <cell r="H16">
            <v>0.71</v>
          </cell>
          <cell r="I16">
            <v>2658232</v>
          </cell>
          <cell r="J16">
            <v>2658232</v>
          </cell>
          <cell r="K16">
            <v>422845</v>
          </cell>
          <cell r="L16">
            <v>300219.95</v>
          </cell>
          <cell r="M16">
            <v>0.1129</v>
          </cell>
        </row>
        <row r="17">
          <cell r="C17" t="str">
            <v>1912919481</v>
          </cell>
          <cell r="D17">
            <v>1912919481</v>
          </cell>
          <cell r="E17">
            <v>0.76570000000000005</v>
          </cell>
          <cell r="F17">
            <v>2</v>
          </cell>
          <cell r="H17">
            <v>0.76</v>
          </cell>
          <cell r="I17">
            <v>24449539</v>
          </cell>
          <cell r="J17">
            <v>24449539</v>
          </cell>
          <cell r="K17">
            <v>3862502</v>
          </cell>
          <cell r="L17">
            <v>2935501.52</v>
          </cell>
          <cell r="M17">
            <v>0.1201</v>
          </cell>
        </row>
        <row r="18">
          <cell r="C18" t="str">
            <v>1841258589</v>
          </cell>
          <cell r="D18">
            <v>1841258589</v>
          </cell>
          <cell r="E18" t="e">
            <v>#N/A</v>
          </cell>
          <cell r="F18">
            <v>1</v>
          </cell>
          <cell r="H18">
            <v>0.96</v>
          </cell>
          <cell r="I18" t="e">
            <v>#N/A</v>
          </cell>
          <cell r="J18" t="e">
            <v>#N/A</v>
          </cell>
          <cell r="K18" t="e">
            <v>#N/A</v>
          </cell>
          <cell r="L18" t="e">
            <v>#N/A</v>
          </cell>
          <cell r="M18">
            <v>6.25E-2</v>
          </cell>
        </row>
        <row r="19">
          <cell r="C19" t="str">
            <v>1912939703</v>
          </cell>
          <cell r="D19">
            <v>1912939703</v>
          </cell>
          <cell r="E19">
            <v>0.53100000000000003</v>
          </cell>
          <cell r="F19">
            <v>2</v>
          </cell>
          <cell r="H19">
            <v>0.76</v>
          </cell>
          <cell r="I19">
            <v>2101905</v>
          </cell>
          <cell r="J19">
            <v>2101905</v>
          </cell>
          <cell r="K19">
            <v>325378</v>
          </cell>
          <cell r="L19">
            <v>247287.28</v>
          </cell>
          <cell r="M19">
            <v>0.1176</v>
          </cell>
        </row>
        <row r="20">
          <cell r="C20" t="str">
            <v>1598708513</v>
          </cell>
          <cell r="D20">
            <v>1598708513</v>
          </cell>
          <cell r="E20">
            <v>0.27389999999999998</v>
          </cell>
          <cell r="F20">
            <v>2</v>
          </cell>
          <cell r="H20">
            <v>0.71</v>
          </cell>
          <cell r="I20">
            <v>9783448</v>
          </cell>
          <cell r="J20">
            <v>9783448</v>
          </cell>
          <cell r="K20">
            <v>1045173</v>
          </cell>
          <cell r="L20">
            <v>742072.83</v>
          </cell>
          <cell r="M20">
            <v>7.5800000000000006E-2</v>
          </cell>
        </row>
        <row r="21">
          <cell r="C21" t="str">
            <v>1871534297</v>
          </cell>
          <cell r="D21">
            <v>1871534297</v>
          </cell>
          <cell r="E21">
            <v>0.187</v>
          </cell>
          <cell r="F21">
            <v>2</v>
          </cell>
          <cell r="H21">
            <v>0.71</v>
          </cell>
          <cell r="I21">
            <v>295241</v>
          </cell>
          <cell r="J21">
            <v>295241</v>
          </cell>
          <cell r="K21">
            <v>14078</v>
          </cell>
          <cell r="L21">
            <v>9995.3799999999992</v>
          </cell>
          <cell r="M21">
            <v>3.39E-2</v>
          </cell>
        </row>
        <row r="22">
          <cell r="C22" t="str">
            <v>1053363853</v>
          </cell>
          <cell r="D22">
            <v>1053363853</v>
          </cell>
          <cell r="E22">
            <v>0.14760000000000001</v>
          </cell>
          <cell r="F22">
            <v>2</v>
          </cell>
          <cell r="H22">
            <v>0.71</v>
          </cell>
          <cell r="I22">
            <v>2272569</v>
          </cell>
          <cell r="J22">
            <v>2272569</v>
          </cell>
          <cell r="K22">
            <v>422121</v>
          </cell>
          <cell r="L22">
            <v>299705.90999999997</v>
          </cell>
          <cell r="M22">
            <v>0.13189999999999999</v>
          </cell>
        </row>
        <row r="23">
          <cell r="C23" t="str">
            <v>1336103738</v>
          </cell>
          <cell r="D23">
            <v>1336103738</v>
          </cell>
          <cell r="E23">
            <v>3.6999999999999998E-2</v>
          </cell>
          <cell r="F23">
            <v>1</v>
          </cell>
          <cell r="H23">
            <v>0.96</v>
          </cell>
          <cell r="I23">
            <v>442541</v>
          </cell>
          <cell r="J23">
            <v>442541</v>
          </cell>
          <cell r="K23">
            <v>35060</v>
          </cell>
          <cell r="L23">
            <v>33657.599999999999</v>
          </cell>
          <cell r="M23">
            <v>7.6100000000000001E-2</v>
          </cell>
        </row>
        <row r="24">
          <cell r="C24" t="str">
            <v>1669538047</v>
          </cell>
          <cell r="D24">
            <v>1669538047</v>
          </cell>
          <cell r="E24">
            <v>0.2419</v>
          </cell>
          <cell r="F24">
            <v>1</v>
          </cell>
          <cell r="H24">
            <v>0.96</v>
          </cell>
          <cell r="I24">
            <v>1374492</v>
          </cell>
          <cell r="J24">
            <v>1374492</v>
          </cell>
          <cell r="K24">
            <v>128937</v>
          </cell>
          <cell r="L24">
            <v>123779.51999999999</v>
          </cell>
          <cell r="M24">
            <v>9.01E-2</v>
          </cell>
        </row>
        <row r="25">
          <cell r="C25" t="str">
            <v>1871507699</v>
          </cell>
          <cell r="D25">
            <v>1871507699</v>
          </cell>
          <cell r="E25" t="e">
            <v>#N/A</v>
          </cell>
          <cell r="I25" t="e">
            <v>#N/A</v>
          </cell>
          <cell r="J25" t="e">
            <v>#N/A</v>
          </cell>
          <cell r="K25" t="e">
            <v>#N/A</v>
          </cell>
          <cell r="L25" t="e">
            <v>#N/A</v>
          </cell>
          <cell r="M25">
            <v>7.6600000000000001E-2</v>
          </cell>
        </row>
        <row r="26">
          <cell r="C26" t="str">
            <v>1154419737</v>
          </cell>
          <cell r="D26">
            <v>1154419737</v>
          </cell>
          <cell r="E26">
            <v>0.26719999999999999</v>
          </cell>
          <cell r="F26">
            <v>2</v>
          </cell>
          <cell r="H26">
            <v>0.71</v>
          </cell>
          <cell r="I26">
            <v>1240275</v>
          </cell>
          <cell r="J26">
            <v>1240275</v>
          </cell>
          <cell r="K26">
            <v>62078</v>
          </cell>
          <cell r="L26">
            <v>44075.38</v>
          </cell>
          <cell r="M26">
            <v>3.5499999999999997E-2</v>
          </cell>
        </row>
        <row r="27">
          <cell r="C27" t="str">
            <v>1285685727</v>
          </cell>
          <cell r="D27">
            <v>1285685727</v>
          </cell>
          <cell r="E27">
            <v>0.10920000000000001</v>
          </cell>
          <cell r="F27">
            <v>2</v>
          </cell>
          <cell r="G27" t="str">
            <v>Y</v>
          </cell>
          <cell r="H27">
            <v>1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0.3009</v>
          </cell>
        </row>
        <row r="28">
          <cell r="C28" t="str">
            <v>1992703540</v>
          </cell>
          <cell r="D28">
            <v>1992703540</v>
          </cell>
          <cell r="E28">
            <v>0.2752</v>
          </cell>
          <cell r="F28">
            <v>2</v>
          </cell>
          <cell r="H28">
            <v>0.71</v>
          </cell>
          <cell r="I28">
            <v>241659</v>
          </cell>
          <cell r="J28">
            <v>241659</v>
          </cell>
          <cell r="K28">
            <v>16716</v>
          </cell>
          <cell r="L28">
            <v>11868.359999999999</v>
          </cell>
          <cell r="M28">
            <v>4.9099999999999998E-2</v>
          </cell>
        </row>
        <row r="29">
          <cell r="C29" t="str">
            <v>1760513980</v>
          </cell>
          <cell r="D29">
            <v>1760513980</v>
          </cell>
          <cell r="E29">
            <v>0.18729999999999999</v>
          </cell>
          <cell r="F29">
            <v>2</v>
          </cell>
          <cell r="H29">
            <v>0.71</v>
          </cell>
          <cell r="I29">
            <v>2555859</v>
          </cell>
          <cell r="J29">
            <v>2555859</v>
          </cell>
          <cell r="K29">
            <v>262745</v>
          </cell>
          <cell r="L29">
            <v>186548.94999999998</v>
          </cell>
          <cell r="M29">
            <v>7.2999999999999995E-2</v>
          </cell>
        </row>
        <row r="30">
          <cell r="C30" t="str">
            <v>1912334517</v>
          </cell>
          <cell r="D30">
            <v>1912334517</v>
          </cell>
          <cell r="E30">
            <v>0.1542</v>
          </cell>
          <cell r="F30">
            <v>2</v>
          </cell>
          <cell r="H30">
            <v>0.71</v>
          </cell>
          <cell r="I30">
            <v>322631</v>
          </cell>
          <cell r="J30">
            <v>322631</v>
          </cell>
          <cell r="K30">
            <v>27495</v>
          </cell>
          <cell r="L30">
            <v>19521.45</v>
          </cell>
          <cell r="M30">
            <v>6.0499999999999998E-2</v>
          </cell>
        </row>
        <row r="31">
          <cell r="C31" t="str">
            <v>1487640207</v>
          </cell>
          <cell r="D31">
            <v>1487640207</v>
          </cell>
          <cell r="E31">
            <v>0.3231</v>
          </cell>
          <cell r="F31">
            <v>2</v>
          </cell>
          <cell r="H31">
            <v>0.71</v>
          </cell>
          <cell r="I31">
            <v>538586</v>
          </cell>
          <cell r="J31">
            <v>538586</v>
          </cell>
          <cell r="K31">
            <v>68128</v>
          </cell>
          <cell r="L31">
            <v>48370.879999999997</v>
          </cell>
          <cell r="M31">
            <v>8.9800000000000005E-2</v>
          </cell>
        </row>
        <row r="32">
          <cell r="C32" t="str">
            <v>1427145176</v>
          </cell>
          <cell r="D32">
            <v>1427145176</v>
          </cell>
          <cell r="E32">
            <v>0.23769999999999999</v>
          </cell>
          <cell r="F32">
            <v>2</v>
          </cell>
          <cell r="H32">
            <v>0.71</v>
          </cell>
          <cell r="I32">
            <v>771907</v>
          </cell>
          <cell r="J32">
            <v>771907</v>
          </cell>
          <cell r="K32">
            <v>88785</v>
          </cell>
          <cell r="L32">
            <v>63037.35</v>
          </cell>
          <cell r="M32">
            <v>8.1699999999999995E-2</v>
          </cell>
        </row>
        <row r="33">
          <cell r="C33" t="str">
            <v>1588668842</v>
          </cell>
          <cell r="D33">
            <v>1588668842</v>
          </cell>
          <cell r="E33">
            <v>0.16850000000000001</v>
          </cell>
          <cell r="F33">
            <v>2</v>
          </cell>
          <cell r="H33">
            <v>0.71</v>
          </cell>
          <cell r="I33">
            <v>212833</v>
          </cell>
          <cell r="J33">
            <v>212833</v>
          </cell>
          <cell r="K33">
            <v>26922</v>
          </cell>
          <cell r="L33">
            <v>19114.62</v>
          </cell>
          <cell r="M33">
            <v>8.9800000000000005E-2</v>
          </cell>
        </row>
        <row r="34">
          <cell r="C34" t="str">
            <v>1073571865</v>
          </cell>
          <cell r="D34">
            <v>1073571865</v>
          </cell>
          <cell r="E34" t="e">
            <v>#N/A</v>
          </cell>
          <cell r="F34">
            <v>2</v>
          </cell>
          <cell r="H34" t="e">
            <v>#N/A</v>
          </cell>
          <cell r="I34" t="e">
            <v>#N/A</v>
          </cell>
          <cell r="J34" t="e">
            <v>#N/A</v>
          </cell>
          <cell r="K34" t="e">
            <v>#N/A</v>
          </cell>
          <cell r="L34" t="e">
            <v>#N/A</v>
          </cell>
          <cell r="M34">
            <v>7.6600000000000001E-2</v>
          </cell>
        </row>
        <row r="35">
          <cell r="C35" t="str">
            <v>1124369137</v>
          </cell>
          <cell r="D35">
            <v>1124369137</v>
          </cell>
          <cell r="E35">
            <v>7.1599999999999997E-2</v>
          </cell>
          <cell r="F35">
            <v>1</v>
          </cell>
          <cell r="H35">
            <v>0.96</v>
          </cell>
          <cell r="I35">
            <v>143083</v>
          </cell>
          <cell r="J35">
            <v>143083</v>
          </cell>
          <cell r="K35">
            <v>36671</v>
          </cell>
          <cell r="L35">
            <v>35204.159999999996</v>
          </cell>
          <cell r="M35">
            <v>0.246</v>
          </cell>
        </row>
        <row r="36">
          <cell r="C36" t="str">
            <v>1194762294</v>
          </cell>
          <cell r="D36">
            <v>1194762294</v>
          </cell>
          <cell r="E36">
            <v>0.2576</v>
          </cell>
          <cell r="F36">
            <v>2</v>
          </cell>
          <cell r="H36">
            <v>0.71</v>
          </cell>
          <cell r="I36">
            <v>6039407</v>
          </cell>
          <cell r="J36">
            <v>6039407</v>
          </cell>
          <cell r="K36">
            <v>637960</v>
          </cell>
          <cell r="L36">
            <v>452951.6</v>
          </cell>
          <cell r="M36">
            <v>7.4999999999999997E-2</v>
          </cell>
        </row>
        <row r="37">
          <cell r="C37" t="str">
            <v>1194762294</v>
          </cell>
          <cell r="D37">
            <v>1194762294</v>
          </cell>
          <cell r="E37">
            <v>0.2576</v>
          </cell>
          <cell r="F37">
            <v>2</v>
          </cell>
          <cell r="H37">
            <v>0.71</v>
          </cell>
          <cell r="I37">
            <v>6039407</v>
          </cell>
          <cell r="J37">
            <v>6039407</v>
          </cell>
          <cell r="K37">
            <v>637960</v>
          </cell>
          <cell r="L37">
            <v>452951.6</v>
          </cell>
          <cell r="M37">
            <v>7.4999999999999997E-2</v>
          </cell>
        </row>
        <row r="38">
          <cell r="C38" t="str">
            <v>1487690400</v>
          </cell>
          <cell r="D38">
            <v>1487690400</v>
          </cell>
          <cell r="E38">
            <v>0.1384</v>
          </cell>
          <cell r="F38">
            <v>2</v>
          </cell>
          <cell r="H38">
            <v>0.71</v>
          </cell>
          <cell r="I38">
            <v>587327</v>
          </cell>
          <cell r="J38">
            <v>587327</v>
          </cell>
          <cell r="K38">
            <v>55111</v>
          </cell>
          <cell r="L38">
            <v>39128.81</v>
          </cell>
          <cell r="M38">
            <v>6.6600000000000006E-2</v>
          </cell>
        </row>
        <row r="39">
          <cell r="C39" t="str">
            <v>1992813240</v>
          </cell>
          <cell r="D39">
            <v>1992813240</v>
          </cell>
          <cell r="E39">
            <v>0.40210000000000001</v>
          </cell>
          <cell r="F39">
            <v>2</v>
          </cell>
          <cell r="H39">
            <v>0.71</v>
          </cell>
          <cell r="I39">
            <v>44820</v>
          </cell>
          <cell r="J39">
            <v>44820</v>
          </cell>
          <cell r="K39">
            <v>1998</v>
          </cell>
          <cell r="L39">
            <v>1418.58</v>
          </cell>
          <cell r="M39">
            <v>3.1699999999999999E-2</v>
          </cell>
        </row>
        <row r="40">
          <cell r="C40" t="str">
            <v>1255684460</v>
          </cell>
          <cell r="D40">
            <v>1255684460</v>
          </cell>
          <cell r="E40">
            <v>0.20150000000000001</v>
          </cell>
          <cell r="F40">
            <v>2</v>
          </cell>
          <cell r="H40">
            <v>0.71</v>
          </cell>
          <cell r="I40">
            <v>4409918</v>
          </cell>
          <cell r="J40">
            <v>4409918</v>
          </cell>
          <cell r="K40">
            <v>419400</v>
          </cell>
          <cell r="L40">
            <v>297774</v>
          </cell>
          <cell r="M40">
            <v>6.7500000000000004E-2</v>
          </cell>
        </row>
        <row r="41">
          <cell r="C41" t="str">
            <v>1831220714</v>
          </cell>
          <cell r="D41">
            <v>1831220714</v>
          </cell>
          <cell r="E41">
            <v>0.2717</v>
          </cell>
          <cell r="F41">
            <v>2</v>
          </cell>
          <cell r="H41">
            <v>0.71</v>
          </cell>
          <cell r="I41">
            <v>30781119</v>
          </cell>
          <cell r="J41">
            <v>30781119</v>
          </cell>
          <cell r="K41">
            <v>3576826</v>
          </cell>
          <cell r="L41">
            <v>2539546.46</v>
          </cell>
          <cell r="M41">
            <v>8.2500000000000004E-2</v>
          </cell>
        </row>
        <row r="42">
          <cell r="C42" t="str">
            <v>1285671248</v>
          </cell>
          <cell r="D42">
            <v>1285671248</v>
          </cell>
          <cell r="E42">
            <v>0.28720000000000001</v>
          </cell>
          <cell r="F42">
            <v>2</v>
          </cell>
          <cell r="H42">
            <v>0.71</v>
          </cell>
          <cell r="I42">
            <v>593363</v>
          </cell>
          <cell r="J42">
            <v>593363</v>
          </cell>
          <cell r="K42">
            <v>68729</v>
          </cell>
          <cell r="L42">
            <v>48797.59</v>
          </cell>
          <cell r="M42">
            <v>8.2199999999999995E-2</v>
          </cell>
        </row>
        <row r="43">
          <cell r="C43" t="str">
            <v>1972606465</v>
          </cell>
          <cell r="D43">
            <v>1972606465</v>
          </cell>
          <cell r="E43">
            <v>0.3125</v>
          </cell>
          <cell r="F43">
            <v>2</v>
          </cell>
          <cell r="H43">
            <v>0.71</v>
          </cell>
          <cell r="I43">
            <v>1381632</v>
          </cell>
          <cell r="J43">
            <v>1381632</v>
          </cell>
          <cell r="K43">
            <v>135176</v>
          </cell>
          <cell r="L43">
            <v>95974.959999999992</v>
          </cell>
          <cell r="M43">
            <v>6.9500000000000006E-2</v>
          </cell>
        </row>
        <row r="44">
          <cell r="C44" t="str">
            <v>1104812684</v>
          </cell>
          <cell r="D44">
            <v>1104812684</v>
          </cell>
          <cell r="E44">
            <v>0.2011</v>
          </cell>
          <cell r="F44">
            <v>2</v>
          </cell>
          <cell r="H44">
            <v>0.71</v>
          </cell>
          <cell r="I44">
            <v>785596</v>
          </cell>
          <cell r="J44">
            <v>785596</v>
          </cell>
          <cell r="K44">
            <v>82740</v>
          </cell>
          <cell r="L44">
            <v>58745.399999999994</v>
          </cell>
          <cell r="M44">
            <v>7.4800000000000005E-2</v>
          </cell>
        </row>
        <row r="45">
          <cell r="C45" t="str">
            <v>1205488996</v>
          </cell>
          <cell r="D45">
            <v>1205488996</v>
          </cell>
          <cell r="E45">
            <v>0.1095</v>
          </cell>
          <cell r="F45">
            <v>2</v>
          </cell>
          <cell r="G45" t="str">
            <v>Y</v>
          </cell>
          <cell r="H45">
            <v>1</v>
          </cell>
          <cell r="I45">
            <v>15137</v>
          </cell>
          <cell r="J45">
            <v>19406.410256410254</v>
          </cell>
          <cell r="K45">
            <v>1418</v>
          </cell>
          <cell r="L45">
            <v>1418</v>
          </cell>
          <cell r="M45">
            <v>7.3099999999999998E-2</v>
          </cell>
        </row>
        <row r="46">
          <cell r="C46" t="str">
            <v>1619914785</v>
          </cell>
          <cell r="D46">
            <v>1619914785</v>
          </cell>
          <cell r="E46">
            <v>0.31950000000000001</v>
          </cell>
          <cell r="F46">
            <v>2</v>
          </cell>
          <cell r="H46">
            <v>0.71</v>
          </cell>
          <cell r="I46">
            <v>3183910</v>
          </cell>
          <cell r="J46">
            <v>3183910</v>
          </cell>
          <cell r="K46">
            <v>329720</v>
          </cell>
          <cell r="L46">
            <v>234101.19999999998</v>
          </cell>
          <cell r="M46">
            <v>7.3499999999999996E-2</v>
          </cell>
        </row>
        <row r="47">
          <cell r="C47" t="str">
            <v>1801826912</v>
          </cell>
          <cell r="D47">
            <v>1801826912</v>
          </cell>
          <cell r="E47">
            <v>0.2293</v>
          </cell>
          <cell r="F47">
            <v>2</v>
          </cell>
          <cell r="H47">
            <v>0.71</v>
          </cell>
          <cell r="I47">
            <v>432517</v>
          </cell>
          <cell r="J47">
            <v>432517</v>
          </cell>
          <cell r="K47">
            <v>43913</v>
          </cell>
          <cell r="L47">
            <v>31178.23</v>
          </cell>
          <cell r="M47">
            <v>7.2099999999999997E-2</v>
          </cell>
        </row>
        <row r="48">
          <cell r="C48" t="str">
            <v>1235845256</v>
          </cell>
          <cell r="D48">
            <v>1235845256</v>
          </cell>
          <cell r="E48" t="e">
            <v>#N/A</v>
          </cell>
          <cell r="F48">
            <v>2</v>
          </cell>
          <cell r="H48" t="e">
            <v>#N/A</v>
          </cell>
          <cell r="I48" t="e">
            <v>#N/A</v>
          </cell>
          <cell r="J48" t="e">
            <v>#N/A</v>
          </cell>
          <cell r="K48" t="e">
            <v>#N/A</v>
          </cell>
          <cell r="L48" t="e">
            <v>#N/A</v>
          </cell>
          <cell r="M48">
            <v>0.1045</v>
          </cell>
        </row>
        <row r="49">
          <cell r="C49" t="str">
            <v>1376564302</v>
          </cell>
          <cell r="D49">
            <v>1376564302</v>
          </cell>
          <cell r="E49">
            <v>0.20180000000000001</v>
          </cell>
          <cell r="F49">
            <v>2</v>
          </cell>
          <cell r="H49">
            <v>0.71</v>
          </cell>
          <cell r="I49">
            <v>3218174</v>
          </cell>
          <cell r="J49">
            <v>3218174</v>
          </cell>
          <cell r="K49">
            <v>595592</v>
          </cell>
          <cell r="L49">
            <v>422870.32</v>
          </cell>
          <cell r="M49">
            <v>0.13139999999999999</v>
          </cell>
        </row>
        <row r="50">
          <cell r="C50" t="str">
            <v>1376540138</v>
          </cell>
          <cell r="D50">
            <v>1376540138</v>
          </cell>
          <cell r="E50">
            <v>0.2225</v>
          </cell>
          <cell r="F50">
            <v>2</v>
          </cell>
          <cell r="H50">
            <v>0.71</v>
          </cell>
          <cell r="I50">
            <v>1162004</v>
          </cell>
          <cell r="J50">
            <v>1162004</v>
          </cell>
          <cell r="K50">
            <v>123210</v>
          </cell>
          <cell r="L50">
            <v>87479.099999999991</v>
          </cell>
          <cell r="M50">
            <v>7.5300000000000006E-2</v>
          </cell>
        </row>
        <row r="51">
          <cell r="C51" t="str">
            <v>1346248663</v>
          </cell>
          <cell r="D51">
            <v>1346248663</v>
          </cell>
          <cell r="E51">
            <v>0.1099</v>
          </cell>
          <cell r="F51">
            <v>2</v>
          </cell>
          <cell r="H51">
            <v>0.71</v>
          </cell>
          <cell r="I51">
            <v>956448</v>
          </cell>
          <cell r="J51">
            <v>956448</v>
          </cell>
          <cell r="K51">
            <v>70840</v>
          </cell>
          <cell r="L51">
            <v>50296.399999999994</v>
          </cell>
          <cell r="M51">
            <v>5.2600000000000001E-2</v>
          </cell>
        </row>
        <row r="52">
          <cell r="C52" t="str">
            <v>1427064310</v>
          </cell>
          <cell r="D52">
            <v>1427064310</v>
          </cell>
          <cell r="E52">
            <v>0.249</v>
          </cell>
          <cell r="F52">
            <v>2</v>
          </cell>
          <cell r="H52">
            <v>0.71</v>
          </cell>
          <cell r="I52">
            <v>731984</v>
          </cell>
          <cell r="J52">
            <v>731984</v>
          </cell>
          <cell r="K52">
            <v>73085</v>
          </cell>
          <cell r="L52">
            <v>51890.35</v>
          </cell>
          <cell r="M52">
            <v>7.0900000000000005E-2</v>
          </cell>
        </row>
        <row r="53">
          <cell r="C53" t="str">
            <v>1942288527</v>
          </cell>
          <cell r="D53">
            <v>1942288527</v>
          </cell>
          <cell r="E53">
            <v>0.20599999999999999</v>
          </cell>
          <cell r="F53">
            <v>2</v>
          </cell>
          <cell r="H53">
            <v>0.71</v>
          </cell>
          <cell r="I53">
            <v>5246824</v>
          </cell>
          <cell r="J53">
            <v>5246824</v>
          </cell>
          <cell r="K53">
            <v>579575</v>
          </cell>
          <cell r="L53">
            <v>411498.25</v>
          </cell>
          <cell r="M53">
            <v>7.8399999999999997E-2</v>
          </cell>
        </row>
        <row r="54">
          <cell r="C54" t="str">
            <v>1750399192</v>
          </cell>
          <cell r="D54">
            <v>1750399192</v>
          </cell>
          <cell r="E54">
            <v>0.2326</v>
          </cell>
          <cell r="F54">
            <v>2</v>
          </cell>
          <cell r="H54">
            <v>0.71</v>
          </cell>
          <cell r="I54">
            <v>801909</v>
          </cell>
          <cell r="J54">
            <v>801909</v>
          </cell>
          <cell r="K54">
            <v>106044</v>
          </cell>
          <cell r="L54">
            <v>75291.239999999991</v>
          </cell>
          <cell r="M54">
            <v>9.3899999999999997E-2</v>
          </cell>
        </row>
        <row r="55">
          <cell r="C55" t="str">
            <v>1437175734</v>
          </cell>
          <cell r="D55">
            <v>1437175734</v>
          </cell>
          <cell r="E55">
            <v>0.30380000000000001</v>
          </cell>
          <cell r="F55">
            <v>1</v>
          </cell>
          <cell r="H55">
            <v>0.96</v>
          </cell>
          <cell r="I55">
            <v>24215408</v>
          </cell>
          <cell r="J55">
            <v>24215408</v>
          </cell>
          <cell r="K55">
            <v>1838438</v>
          </cell>
          <cell r="L55">
            <v>1764900.48</v>
          </cell>
          <cell r="M55">
            <v>7.2900000000000006E-2</v>
          </cell>
        </row>
        <row r="56">
          <cell r="C56" t="str">
            <v>1275570376</v>
          </cell>
          <cell r="D56">
            <v>1275570376</v>
          </cell>
          <cell r="E56">
            <v>0.1573</v>
          </cell>
          <cell r="F56">
            <v>2</v>
          </cell>
          <cell r="H56">
            <v>0.71</v>
          </cell>
          <cell r="I56">
            <v>722638</v>
          </cell>
          <cell r="J56">
            <v>722638</v>
          </cell>
          <cell r="K56">
            <v>87640</v>
          </cell>
          <cell r="L56">
            <v>62224.399999999994</v>
          </cell>
          <cell r="M56">
            <v>8.6099999999999996E-2</v>
          </cell>
        </row>
        <row r="57">
          <cell r="C57" t="str">
            <v>1922139120</v>
          </cell>
          <cell r="D57">
            <v>1922139120</v>
          </cell>
          <cell r="E57">
            <v>0.19320000000000001</v>
          </cell>
          <cell r="F57">
            <v>2</v>
          </cell>
          <cell r="H57">
            <v>0.71</v>
          </cell>
          <cell r="I57">
            <v>1766282</v>
          </cell>
          <cell r="J57">
            <v>1766282</v>
          </cell>
          <cell r="K57">
            <v>260017</v>
          </cell>
          <cell r="L57">
            <v>184612.06999999998</v>
          </cell>
          <cell r="M57">
            <v>0.1045</v>
          </cell>
        </row>
        <row r="58">
          <cell r="C58" t="str">
            <v>1144211301</v>
          </cell>
          <cell r="D58">
            <v>1144211301</v>
          </cell>
          <cell r="E58">
            <v>8.2799999999999999E-2</v>
          </cell>
          <cell r="F58">
            <v>2</v>
          </cell>
          <cell r="H58">
            <v>0.71</v>
          </cell>
          <cell r="I58">
            <v>177030</v>
          </cell>
          <cell r="J58">
            <v>177030</v>
          </cell>
          <cell r="K58">
            <v>15993</v>
          </cell>
          <cell r="L58">
            <v>11355.029999999999</v>
          </cell>
          <cell r="M58">
            <v>6.4100000000000004E-2</v>
          </cell>
        </row>
        <row r="59">
          <cell r="C59" t="str">
            <v>1326041716</v>
          </cell>
          <cell r="D59">
            <v>1326041716</v>
          </cell>
          <cell r="E59" t="e">
            <v>#N/A</v>
          </cell>
          <cell r="F59">
            <v>2</v>
          </cell>
          <cell r="H59" t="e">
            <v>#N/A</v>
          </cell>
          <cell r="I59" t="e">
            <v>#N/A</v>
          </cell>
          <cell r="J59" t="e">
            <v>#N/A</v>
          </cell>
          <cell r="K59" t="e">
            <v>#N/A</v>
          </cell>
          <cell r="L59" t="e">
            <v>#N/A</v>
          </cell>
          <cell r="M59">
            <v>7.6600000000000001E-2</v>
          </cell>
        </row>
        <row r="60">
          <cell r="C60" t="str">
            <v>1326040684</v>
          </cell>
          <cell r="D60">
            <v>1326040684</v>
          </cell>
          <cell r="E60">
            <v>8.2000000000000003E-2</v>
          </cell>
          <cell r="F60">
            <v>2</v>
          </cell>
          <cell r="G60" t="str">
            <v>Y</v>
          </cell>
          <cell r="H60">
            <v>1</v>
          </cell>
          <cell r="I60">
            <v>1779</v>
          </cell>
          <cell r="J60">
            <v>2280.7692307692305</v>
          </cell>
          <cell r="K60">
            <v>2154</v>
          </cell>
          <cell r="L60">
            <v>2154</v>
          </cell>
          <cell r="M60">
            <v>0.94440000000000002</v>
          </cell>
        </row>
        <row r="61">
          <cell r="C61" t="str">
            <v>1548366404</v>
          </cell>
          <cell r="D61">
            <v>1548366404</v>
          </cell>
          <cell r="E61">
            <v>0.23169999999999999</v>
          </cell>
          <cell r="F61">
            <v>2</v>
          </cell>
          <cell r="H61">
            <v>0.71</v>
          </cell>
          <cell r="I61">
            <v>4352471</v>
          </cell>
          <cell r="J61">
            <v>4352471</v>
          </cell>
          <cell r="K61">
            <v>581891</v>
          </cell>
          <cell r="L61">
            <v>413142.61</v>
          </cell>
          <cell r="M61">
            <v>9.4899999999999998E-2</v>
          </cell>
        </row>
        <row r="62">
          <cell r="C62" t="str">
            <v>1417005760</v>
          </cell>
          <cell r="D62">
            <v>1417005760</v>
          </cell>
          <cell r="E62">
            <v>0.31559999999999999</v>
          </cell>
          <cell r="F62">
            <v>1</v>
          </cell>
          <cell r="H62">
            <v>0.96</v>
          </cell>
          <cell r="I62">
            <v>2545853</v>
          </cell>
          <cell r="J62">
            <v>2545853</v>
          </cell>
          <cell r="K62">
            <v>329807</v>
          </cell>
          <cell r="L62">
            <v>316614.71999999997</v>
          </cell>
          <cell r="M62">
            <v>0.1244</v>
          </cell>
        </row>
        <row r="63">
          <cell r="C63" t="str">
            <v>1205882396</v>
          </cell>
          <cell r="D63">
            <v>1205882396</v>
          </cell>
          <cell r="E63">
            <v>0.33950000000000002</v>
          </cell>
          <cell r="F63">
            <v>2</v>
          </cell>
          <cell r="H63">
            <v>0.71</v>
          </cell>
          <cell r="I63">
            <v>249511</v>
          </cell>
          <cell r="J63">
            <v>249511</v>
          </cell>
          <cell r="K63">
            <v>42805</v>
          </cell>
          <cell r="L63">
            <v>30391.55</v>
          </cell>
          <cell r="M63">
            <v>0.12180000000000001</v>
          </cell>
        </row>
        <row r="64">
          <cell r="C64" t="str">
            <v>1699125526</v>
          </cell>
          <cell r="D64">
            <v>1699125526</v>
          </cell>
          <cell r="E64">
            <v>0.1888</v>
          </cell>
          <cell r="F64">
            <v>2</v>
          </cell>
          <cell r="G64" t="str">
            <v>Y</v>
          </cell>
          <cell r="H64">
            <v>1</v>
          </cell>
          <cell r="I64">
            <v>18044</v>
          </cell>
          <cell r="J64">
            <v>23133.333333333332</v>
          </cell>
          <cell r="K64">
            <v>3899</v>
          </cell>
          <cell r="L64">
            <v>3899</v>
          </cell>
          <cell r="M64">
            <v>0.16850000000000001</v>
          </cell>
        </row>
        <row r="65">
          <cell r="C65" t="str">
            <v>1366404428</v>
          </cell>
          <cell r="D65">
            <v>1366404428</v>
          </cell>
          <cell r="E65">
            <v>0.50409999999999999</v>
          </cell>
          <cell r="F65">
            <v>2</v>
          </cell>
          <cell r="H65">
            <v>0.76</v>
          </cell>
          <cell r="I65">
            <v>114573</v>
          </cell>
          <cell r="J65">
            <v>114573</v>
          </cell>
          <cell r="K65">
            <v>17063</v>
          </cell>
          <cell r="L65">
            <v>12967.880000000001</v>
          </cell>
          <cell r="M65">
            <v>0.1132</v>
          </cell>
        </row>
        <row r="66">
          <cell r="C66" t="str">
            <v>1275893307</v>
          </cell>
          <cell r="D66">
            <v>1275893307</v>
          </cell>
          <cell r="E66">
            <v>0.13200000000000001</v>
          </cell>
          <cell r="F66">
            <v>2</v>
          </cell>
          <cell r="H66">
            <v>0.71</v>
          </cell>
          <cell r="I66">
            <v>159785</v>
          </cell>
          <cell r="J66">
            <v>159785</v>
          </cell>
          <cell r="K66">
            <v>66625</v>
          </cell>
          <cell r="L66">
            <v>47303.75</v>
          </cell>
          <cell r="M66">
            <v>0.29599999999999999</v>
          </cell>
        </row>
        <row r="67">
          <cell r="C67" t="str">
            <v>1366547747</v>
          </cell>
          <cell r="D67">
            <v>1366547747</v>
          </cell>
          <cell r="E67">
            <v>0.28000000000000003</v>
          </cell>
          <cell r="F67">
            <v>2</v>
          </cell>
          <cell r="H67">
            <v>0.71</v>
          </cell>
          <cell r="I67">
            <v>5199289</v>
          </cell>
          <cell r="J67">
            <v>5199289</v>
          </cell>
          <cell r="K67">
            <v>746739</v>
          </cell>
          <cell r="L67">
            <v>530184.68999999994</v>
          </cell>
          <cell r="M67">
            <v>0.10199999999999999</v>
          </cell>
        </row>
        <row r="68">
          <cell r="C68" t="str">
            <v>1528162534</v>
          </cell>
          <cell r="D68">
            <v>1528162534</v>
          </cell>
          <cell r="E68">
            <v>0.1172</v>
          </cell>
          <cell r="F68">
            <v>2</v>
          </cell>
          <cell r="H68">
            <v>0.71</v>
          </cell>
          <cell r="I68">
            <v>265097</v>
          </cell>
          <cell r="J68">
            <v>265097</v>
          </cell>
          <cell r="K68">
            <v>47509</v>
          </cell>
          <cell r="L68">
            <v>33731.39</v>
          </cell>
          <cell r="M68">
            <v>0.12720000000000001</v>
          </cell>
        </row>
        <row r="69">
          <cell r="C69" t="str">
            <v>1760580757</v>
          </cell>
          <cell r="D69">
            <v>1760580757</v>
          </cell>
          <cell r="E69">
            <v>0.12939999999999999</v>
          </cell>
          <cell r="F69">
            <v>1</v>
          </cell>
          <cell r="H69">
            <v>0.96</v>
          </cell>
          <cell r="I69">
            <v>219395</v>
          </cell>
          <cell r="J69">
            <v>219395</v>
          </cell>
          <cell r="K69">
            <v>8790</v>
          </cell>
          <cell r="L69">
            <v>8438.4</v>
          </cell>
          <cell r="M69">
            <v>3.85E-2</v>
          </cell>
        </row>
        <row r="70">
          <cell r="C70" t="str">
            <v>1891973939</v>
          </cell>
          <cell r="D70">
            <v>1891973939</v>
          </cell>
          <cell r="E70">
            <v>0.3821</v>
          </cell>
          <cell r="F70">
            <v>2</v>
          </cell>
          <cell r="H70">
            <v>0.71</v>
          </cell>
          <cell r="I70">
            <v>21181</v>
          </cell>
          <cell r="J70">
            <v>21181</v>
          </cell>
          <cell r="K70">
            <v>1465</v>
          </cell>
          <cell r="L70">
            <v>1040.1499999999999</v>
          </cell>
          <cell r="M70">
            <v>4.9099999999999998E-2</v>
          </cell>
        </row>
        <row r="71">
          <cell r="C71" t="str">
            <v>1336109107</v>
          </cell>
          <cell r="D71">
            <v>1336109107</v>
          </cell>
          <cell r="E71">
            <v>0.19339999999999999</v>
          </cell>
          <cell r="F71">
            <v>2</v>
          </cell>
          <cell r="H71">
            <v>0.71</v>
          </cell>
          <cell r="I71">
            <v>1385306</v>
          </cell>
          <cell r="J71">
            <v>1385306</v>
          </cell>
          <cell r="K71">
            <v>147994</v>
          </cell>
          <cell r="L71">
            <v>105075.73999999999</v>
          </cell>
          <cell r="M71">
            <v>7.5899999999999995E-2</v>
          </cell>
        </row>
        <row r="72">
          <cell r="C72" t="str">
            <v>1811957681</v>
          </cell>
          <cell r="D72">
            <v>1811957681</v>
          </cell>
          <cell r="E72">
            <v>0.2109</v>
          </cell>
          <cell r="F72">
            <v>2</v>
          </cell>
          <cell r="H72">
            <v>0.71</v>
          </cell>
          <cell r="I72">
            <v>3907029</v>
          </cell>
          <cell r="J72">
            <v>3907029</v>
          </cell>
          <cell r="K72">
            <v>539150</v>
          </cell>
          <cell r="L72">
            <v>382796.5</v>
          </cell>
          <cell r="M72">
            <v>9.8000000000000004E-2</v>
          </cell>
        </row>
        <row r="73">
          <cell r="C73" t="str">
            <v>1437119310</v>
          </cell>
          <cell r="D73">
            <v>1437119310</v>
          </cell>
          <cell r="E73">
            <v>0.26369999999999999</v>
          </cell>
          <cell r="F73">
            <v>2</v>
          </cell>
          <cell r="H73">
            <v>0.71</v>
          </cell>
          <cell r="I73">
            <v>14035057</v>
          </cell>
          <cell r="J73">
            <v>14035057</v>
          </cell>
          <cell r="K73">
            <v>1587887</v>
          </cell>
          <cell r="L73">
            <v>1127399.77</v>
          </cell>
          <cell r="M73">
            <v>8.0299999999999996E-2</v>
          </cell>
        </row>
        <row r="74">
          <cell r="C74" t="str">
            <v>1528028396</v>
          </cell>
          <cell r="D74">
            <v>1528028396</v>
          </cell>
          <cell r="E74">
            <v>0.1497</v>
          </cell>
          <cell r="F74">
            <v>2</v>
          </cell>
          <cell r="H74">
            <v>0.71</v>
          </cell>
          <cell r="I74">
            <v>2532148</v>
          </cell>
          <cell r="J74">
            <v>2532148</v>
          </cell>
          <cell r="K74">
            <v>274534</v>
          </cell>
          <cell r="L74">
            <v>194919.13999999998</v>
          </cell>
          <cell r="M74">
            <v>7.6999999999999999E-2</v>
          </cell>
        </row>
        <row r="75">
          <cell r="C75" t="str">
            <v>1780694372</v>
          </cell>
          <cell r="D75">
            <v>1780694372</v>
          </cell>
          <cell r="E75">
            <v>0.21560000000000001</v>
          </cell>
          <cell r="F75">
            <v>2</v>
          </cell>
          <cell r="H75">
            <v>0.71</v>
          </cell>
          <cell r="I75">
            <v>2381713</v>
          </cell>
          <cell r="J75">
            <v>2381713</v>
          </cell>
          <cell r="K75">
            <v>223594</v>
          </cell>
          <cell r="L75">
            <v>158751.74</v>
          </cell>
          <cell r="M75">
            <v>6.6699999999999995E-2</v>
          </cell>
        </row>
        <row r="76">
          <cell r="C76" t="str">
            <v>1619938149</v>
          </cell>
          <cell r="D76">
            <v>1619938149</v>
          </cell>
          <cell r="E76">
            <v>0.1333</v>
          </cell>
          <cell r="F76">
            <v>2</v>
          </cell>
          <cell r="H76">
            <v>0.71</v>
          </cell>
          <cell r="I76">
            <v>896909</v>
          </cell>
          <cell r="J76">
            <v>896909</v>
          </cell>
          <cell r="K76">
            <v>148820</v>
          </cell>
          <cell r="L76">
            <v>105662.2</v>
          </cell>
          <cell r="M76">
            <v>0.1178</v>
          </cell>
        </row>
        <row r="77">
          <cell r="C77" t="str">
            <v>1033166442</v>
          </cell>
          <cell r="D77">
            <v>1033166442</v>
          </cell>
          <cell r="E77">
            <v>7.0699999999999999E-2</v>
          </cell>
          <cell r="F77">
            <v>2</v>
          </cell>
          <cell r="G77" t="str">
            <v>Y</v>
          </cell>
          <cell r="H77">
            <v>1</v>
          </cell>
          <cell r="I77">
            <v>12513</v>
          </cell>
          <cell r="J77">
            <v>16042.307692307691</v>
          </cell>
          <cell r="K77">
            <v>9987</v>
          </cell>
          <cell r="L77">
            <v>9987</v>
          </cell>
          <cell r="M77">
            <v>0.62250000000000005</v>
          </cell>
        </row>
        <row r="78">
          <cell r="C78" t="str">
            <v>1619076916</v>
          </cell>
          <cell r="D78">
            <v>1619076916</v>
          </cell>
          <cell r="E78">
            <v>0.26989999999999997</v>
          </cell>
          <cell r="F78">
            <v>2</v>
          </cell>
          <cell r="H78">
            <v>0.71</v>
          </cell>
          <cell r="I78">
            <v>433034</v>
          </cell>
          <cell r="J78">
            <v>433034</v>
          </cell>
          <cell r="K78">
            <v>50711</v>
          </cell>
          <cell r="L78">
            <v>36004.81</v>
          </cell>
          <cell r="M78">
            <v>8.3099999999999993E-2</v>
          </cell>
        </row>
        <row r="79">
          <cell r="C79" t="str">
            <v>1073519377</v>
          </cell>
          <cell r="D79">
            <v>1073519377</v>
          </cell>
          <cell r="E79">
            <v>3.1300000000000001E-2</v>
          </cell>
          <cell r="F79">
            <v>2</v>
          </cell>
          <cell r="H79">
            <v>0.71</v>
          </cell>
          <cell r="I79">
            <v>84312</v>
          </cell>
          <cell r="J79">
            <v>84312</v>
          </cell>
          <cell r="K79">
            <v>16877</v>
          </cell>
          <cell r="L79">
            <v>11982.67</v>
          </cell>
          <cell r="M79">
            <v>0.1421</v>
          </cell>
        </row>
        <row r="80">
          <cell r="C80" t="str">
            <v>1851936983</v>
          </cell>
          <cell r="D80">
            <v>1851936983</v>
          </cell>
          <cell r="E80">
            <v>9.7999999999999997E-3</v>
          </cell>
          <cell r="F80">
            <v>2</v>
          </cell>
          <cell r="H80">
            <v>0.71</v>
          </cell>
          <cell r="I80">
            <v>26784</v>
          </cell>
          <cell r="J80">
            <v>26784</v>
          </cell>
          <cell r="K80">
            <v>3397</v>
          </cell>
          <cell r="L80">
            <v>2411.87</v>
          </cell>
          <cell r="M80">
            <v>0.09</v>
          </cell>
        </row>
        <row r="81">
          <cell r="C81" t="str">
            <v>1104461276</v>
          </cell>
          <cell r="D81">
            <v>1104461276</v>
          </cell>
          <cell r="E81">
            <v>0.21690000000000001</v>
          </cell>
          <cell r="F81">
            <v>2</v>
          </cell>
          <cell r="H81">
            <v>0.71</v>
          </cell>
          <cell r="I81">
            <v>83136</v>
          </cell>
          <cell r="J81">
            <v>83136</v>
          </cell>
          <cell r="K81">
            <v>20010</v>
          </cell>
          <cell r="L81">
            <v>14207.099999999999</v>
          </cell>
          <cell r="M81">
            <v>0.1709</v>
          </cell>
        </row>
        <row r="82">
          <cell r="C82" t="str">
            <v>1518952761</v>
          </cell>
          <cell r="D82">
            <v>1518952761</v>
          </cell>
          <cell r="E82">
            <v>0.20100000000000001</v>
          </cell>
          <cell r="F82">
            <v>2</v>
          </cell>
          <cell r="H82">
            <v>0.71</v>
          </cell>
          <cell r="I82">
            <v>526173</v>
          </cell>
          <cell r="J82">
            <v>526173</v>
          </cell>
          <cell r="K82">
            <v>41115</v>
          </cell>
          <cell r="L82">
            <v>29191.649999999998</v>
          </cell>
          <cell r="M82">
            <v>5.5500000000000001E-2</v>
          </cell>
        </row>
        <row r="83">
          <cell r="C83" t="str">
            <v>1720623853</v>
          </cell>
          <cell r="D83">
            <v>1720623853</v>
          </cell>
          <cell r="E83">
            <v>0.2712</v>
          </cell>
          <cell r="F83">
            <v>2</v>
          </cell>
          <cell r="H83">
            <v>0.71</v>
          </cell>
          <cell r="I83">
            <v>2328820</v>
          </cell>
          <cell r="J83">
            <v>2328820</v>
          </cell>
          <cell r="K83">
            <v>244223</v>
          </cell>
          <cell r="L83">
            <v>173398.33</v>
          </cell>
          <cell r="M83">
            <v>7.4499999999999997E-2</v>
          </cell>
        </row>
        <row r="84">
          <cell r="C84" t="str">
            <v>1376876664</v>
          </cell>
          <cell r="D84">
            <v>1376876664</v>
          </cell>
          <cell r="E84">
            <v>0.43309999999999998</v>
          </cell>
          <cell r="F84">
            <v>2</v>
          </cell>
          <cell r="H84">
            <v>0.71</v>
          </cell>
          <cell r="I84">
            <v>1555613</v>
          </cell>
          <cell r="J84">
            <v>1555613</v>
          </cell>
          <cell r="K84">
            <v>193350</v>
          </cell>
          <cell r="L84">
            <v>137278.5</v>
          </cell>
          <cell r="M84">
            <v>8.8200000000000001E-2</v>
          </cell>
        </row>
        <row r="85">
          <cell r="C85" t="str">
            <v>1962464016</v>
          </cell>
          <cell r="D85">
            <v>1962464016</v>
          </cell>
          <cell r="E85">
            <v>0.20050000000000001</v>
          </cell>
          <cell r="F85">
            <v>2</v>
          </cell>
          <cell r="H85">
            <v>0.71</v>
          </cell>
          <cell r="I85">
            <v>4079171</v>
          </cell>
          <cell r="J85">
            <v>4079171</v>
          </cell>
          <cell r="K85">
            <v>459914</v>
          </cell>
          <cell r="L85">
            <v>326538.94</v>
          </cell>
          <cell r="M85">
            <v>8.0100000000000005E-2</v>
          </cell>
        </row>
        <row r="86">
          <cell r="C86" t="str">
            <v>1043343304</v>
          </cell>
          <cell r="D86">
            <v>1043343304</v>
          </cell>
          <cell r="E86">
            <v>0.2089</v>
          </cell>
          <cell r="F86">
            <v>2</v>
          </cell>
          <cell r="H86">
            <v>0.71</v>
          </cell>
          <cell r="I86">
            <v>957608</v>
          </cell>
          <cell r="J86">
            <v>957608</v>
          </cell>
          <cell r="K86">
            <v>135860</v>
          </cell>
          <cell r="L86">
            <v>96460.599999999991</v>
          </cell>
          <cell r="M86">
            <v>0.1007</v>
          </cell>
        </row>
        <row r="87">
          <cell r="C87" t="str">
            <v>1972904738</v>
          </cell>
          <cell r="D87">
            <v>1972904738</v>
          </cell>
          <cell r="E87">
            <v>0.21820000000000001</v>
          </cell>
          <cell r="F87">
            <v>2</v>
          </cell>
          <cell r="H87">
            <v>0.71</v>
          </cell>
          <cell r="I87">
            <v>784290</v>
          </cell>
          <cell r="J87">
            <v>784290</v>
          </cell>
          <cell r="K87">
            <v>168915</v>
          </cell>
          <cell r="L87">
            <v>119929.65</v>
          </cell>
          <cell r="M87">
            <v>0.15290000000000001</v>
          </cell>
        </row>
        <row r="88">
          <cell r="C88" t="str">
            <v>1518950484</v>
          </cell>
          <cell r="D88">
            <v>1518950484</v>
          </cell>
          <cell r="E88">
            <v>9.2499999999999999E-2</v>
          </cell>
          <cell r="F88">
            <v>2</v>
          </cell>
          <cell r="G88" t="str">
            <v>Y</v>
          </cell>
          <cell r="H88">
            <v>1</v>
          </cell>
          <cell r="I88">
            <v>34173</v>
          </cell>
          <cell r="J88">
            <v>43811.538461538461</v>
          </cell>
          <cell r="K88">
            <v>13879</v>
          </cell>
          <cell r="L88">
            <v>13879</v>
          </cell>
          <cell r="M88">
            <v>0.31680000000000003</v>
          </cell>
        </row>
        <row r="89">
          <cell r="C89" t="str">
            <v>1114292141</v>
          </cell>
          <cell r="D89">
            <v>1114292141</v>
          </cell>
          <cell r="E89">
            <v>0.44879999999999998</v>
          </cell>
          <cell r="F89">
            <v>2</v>
          </cell>
          <cell r="H89">
            <v>0.71</v>
          </cell>
          <cell r="I89">
            <v>235748</v>
          </cell>
          <cell r="J89">
            <v>235748</v>
          </cell>
          <cell r="K89">
            <v>17185</v>
          </cell>
          <cell r="L89">
            <v>12201.349999999999</v>
          </cell>
          <cell r="M89">
            <v>5.1799999999999999E-2</v>
          </cell>
        </row>
        <row r="90">
          <cell r="C90" t="str">
            <v>1780630608</v>
          </cell>
          <cell r="D90">
            <v>1780630608</v>
          </cell>
          <cell r="E90">
            <v>0.29459999999999997</v>
          </cell>
          <cell r="F90">
            <v>1</v>
          </cell>
          <cell r="H90">
            <v>0.96</v>
          </cell>
          <cell r="I90">
            <v>16330854</v>
          </cell>
          <cell r="J90">
            <v>16330854</v>
          </cell>
          <cell r="K90">
            <v>2292868</v>
          </cell>
          <cell r="L90">
            <v>2201153.2799999998</v>
          </cell>
          <cell r="M90">
            <v>0.1348</v>
          </cell>
        </row>
        <row r="91">
          <cell r="C91" t="str">
            <v>1629038336</v>
          </cell>
          <cell r="D91">
            <v>1629038336</v>
          </cell>
          <cell r="E91">
            <v>0.18329999999999999</v>
          </cell>
          <cell r="F91">
            <v>2</v>
          </cell>
          <cell r="H91">
            <v>0.71</v>
          </cell>
          <cell r="I91">
            <v>3391113</v>
          </cell>
          <cell r="J91">
            <v>3391113</v>
          </cell>
          <cell r="K91">
            <v>400812</v>
          </cell>
          <cell r="L91">
            <v>284576.51999999996</v>
          </cell>
          <cell r="M91">
            <v>8.3900000000000002E-2</v>
          </cell>
        </row>
        <row r="92">
          <cell r="C92" t="str">
            <v>1790785996</v>
          </cell>
          <cell r="D92">
            <v>1790785996</v>
          </cell>
          <cell r="E92">
            <v>0.2467</v>
          </cell>
          <cell r="F92">
            <v>2</v>
          </cell>
          <cell r="H92">
            <v>0.71</v>
          </cell>
          <cell r="I92">
            <v>4334543</v>
          </cell>
          <cell r="J92">
            <v>4334543</v>
          </cell>
          <cell r="K92">
            <v>291685</v>
          </cell>
          <cell r="L92">
            <v>207096.34999999998</v>
          </cell>
          <cell r="M92">
            <v>4.7800000000000002E-2</v>
          </cell>
        </row>
        <row r="93">
          <cell r="C93" t="str">
            <v>1952004657</v>
          </cell>
          <cell r="D93">
            <v>1952004657</v>
          </cell>
          <cell r="E93" t="e">
            <v>#N/A</v>
          </cell>
          <cell r="F93">
            <v>2</v>
          </cell>
          <cell r="H93" t="e">
            <v>#N/A</v>
          </cell>
          <cell r="I93" t="e">
            <v>#N/A</v>
          </cell>
          <cell r="J93" t="e">
            <v>#N/A</v>
          </cell>
          <cell r="K93" t="e">
            <v>#N/A</v>
          </cell>
          <cell r="L93" t="e">
            <v>#N/A</v>
          </cell>
          <cell r="M93">
            <v>7.6600000000000001E-2</v>
          </cell>
        </row>
        <row r="94">
          <cell r="C94" t="str">
            <v>1770693939</v>
          </cell>
          <cell r="D94">
            <v>1770693939</v>
          </cell>
          <cell r="E94">
            <v>0.22969999999999999</v>
          </cell>
          <cell r="F94">
            <v>2</v>
          </cell>
          <cell r="H94">
            <v>0.71</v>
          </cell>
          <cell r="I94">
            <v>5761373</v>
          </cell>
          <cell r="J94">
            <v>5761373</v>
          </cell>
          <cell r="K94">
            <v>280853</v>
          </cell>
          <cell r="L94">
            <v>199405.62999999998</v>
          </cell>
          <cell r="M94">
            <v>3.4599999999999999E-2</v>
          </cell>
        </row>
        <row r="95">
          <cell r="C95" t="str">
            <v>1427085232</v>
          </cell>
          <cell r="D95">
            <v>1427085232</v>
          </cell>
          <cell r="E95">
            <v>0.12909999999999999</v>
          </cell>
          <cell r="F95">
            <v>2</v>
          </cell>
          <cell r="H95">
            <v>0.71</v>
          </cell>
          <cell r="I95">
            <v>193402</v>
          </cell>
          <cell r="J95">
            <v>193402</v>
          </cell>
          <cell r="K95">
            <v>38884</v>
          </cell>
          <cell r="L95">
            <v>27607.64</v>
          </cell>
          <cell r="M95">
            <v>0.14269999999999999</v>
          </cell>
        </row>
        <row r="96">
          <cell r="C96" t="str">
            <v>1548378235</v>
          </cell>
          <cell r="D96">
            <v>1548378235</v>
          </cell>
          <cell r="E96">
            <v>0.28689999999999999</v>
          </cell>
          <cell r="F96">
            <v>2</v>
          </cell>
          <cell r="H96">
            <v>0.71</v>
          </cell>
          <cell r="I96">
            <v>1003549</v>
          </cell>
          <cell r="J96">
            <v>1003549</v>
          </cell>
          <cell r="K96">
            <v>57875</v>
          </cell>
          <cell r="L96">
            <v>41091.25</v>
          </cell>
          <cell r="M96">
            <v>4.0899999999999999E-2</v>
          </cell>
        </row>
        <row r="97">
          <cell r="C97" t="str">
            <v>1619928017</v>
          </cell>
          <cell r="D97">
            <v>1619928017</v>
          </cell>
          <cell r="E97">
            <v>0.18479999999999999</v>
          </cell>
          <cell r="F97">
            <v>2</v>
          </cell>
          <cell r="H97">
            <v>0.71</v>
          </cell>
          <cell r="I97">
            <v>3707863</v>
          </cell>
          <cell r="J97">
            <v>3707863</v>
          </cell>
          <cell r="K97">
            <v>397155</v>
          </cell>
          <cell r="L97">
            <v>281980.05</v>
          </cell>
          <cell r="M97">
            <v>7.5999999999999998E-2</v>
          </cell>
        </row>
        <row r="98">
          <cell r="C98" t="str">
            <v>1184706152</v>
          </cell>
          <cell r="D98">
            <v>1184706152</v>
          </cell>
          <cell r="E98">
            <v>0.2283</v>
          </cell>
          <cell r="F98">
            <v>2</v>
          </cell>
          <cell r="H98">
            <v>0.71</v>
          </cell>
          <cell r="I98">
            <v>251160</v>
          </cell>
          <cell r="J98">
            <v>251160</v>
          </cell>
          <cell r="K98">
            <v>15042</v>
          </cell>
          <cell r="L98">
            <v>10679.82</v>
          </cell>
          <cell r="M98">
            <v>4.2500000000000003E-2</v>
          </cell>
        </row>
        <row r="101">
          <cell r="M101">
            <v>7.6600000000000001E-2</v>
          </cell>
        </row>
      </sheetData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3013D3-BD19-4438-BD8B-38A8ACE7C5B6}">
  <dimension ref="A1:J116"/>
  <sheetViews>
    <sheetView tabSelected="1" topLeftCell="A69" workbookViewId="0">
      <selection sqref="A1:J1"/>
    </sheetView>
  </sheetViews>
  <sheetFormatPr defaultRowHeight="14.4" x14ac:dyDescent="0.3"/>
  <cols>
    <col min="1" max="1" width="42.33203125" style="38" customWidth="1"/>
    <col min="2" max="2" width="13.33203125" style="38" hidden="1" customWidth="1"/>
    <col min="3" max="3" width="12.109375" style="38" bestFit="1" customWidth="1"/>
    <col min="4" max="4" width="8.88671875" style="38"/>
    <col min="5" max="5" width="12.5546875" style="38" customWidth="1"/>
    <col min="6" max="6" width="13.88671875" style="38" customWidth="1"/>
    <col min="7" max="7" width="12.88671875" style="38" customWidth="1"/>
    <col min="8" max="8" width="11.5546875" style="38" customWidth="1"/>
    <col min="9" max="9" width="11.109375" style="52" customWidth="1"/>
    <col min="10" max="10" width="8.88671875" style="38"/>
  </cols>
  <sheetData>
    <row r="1" spans="1:10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3"/>
    </row>
    <row r="2" spans="1:10" ht="60.6" x14ac:dyDescent="0.3">
      <c r="A2" s="4" t="s">
        <v>1</v>
      </c>
      <c r="B2" s="4" t="s">
        <v>2</v>
      </c>
      <c r="C2" s="4" t="s">
        <v>3</v>
      </c>
      <c r="D2" s="5" t="s">
        <v>4</v>
      </c>
      <c r="E2" s="6" t="s">
        <v>5</v>
      </c>
      <c r="F2" s="4" t="s">
        <v>6</v>
      </c>
      <c r="G2" s="5" t="s">
        <v>7</v>
      </c>
      <c r="H2" s="7" t="s">
        <v>8</v>
      </c>
      <c r="I2" s="8" t="s">
        <v>9</v>
      </c>
      <c r="J2" s="4" t="s">
        <v>10</v>
      </c>
    </row>
    <row r="3" spans="1:10" x14ac:dyDescent="0.3">
      <c r="A3" s="9" t="s">
        <v>11</v>
      </c>
      <c r="B3" s="9"/>
      <c r="C3" s="10" t="s">
        <v>12</v>
      </c>
      <c r="D3" s="11">
        <v>0.85119999999999996</v>
      </c>
      <c r="E3" s="12">
        <f>ROUND(VLOOKUP(C3,'[1]SFY 25 Acute Web File'!$C$2:$M$103,11,FALSE),2)</f>
        <v>12658.57</v>
      </c>
      <c r="F3" s="12">
        <f>ROUND(VLOOKUP(C3,'[1]SFY 25 Acute Web File'!$C$2:$N$103,12,FALSE),2)</f>
        <v>1112.55</v>
      </c>
      <c r="G3" s="13">
        <v>0.20699999999999999</v>
      </c>
      <c r="H3" s="14">
        <f>ROUND(VLOOKUP(C3,'[2]Hospital Capital %'!$C$2:$M$98,11,FALSE),4)</f>
        <v>7.9000000000000001E-2</v>
      </c>
      <c r="I3" s="15">
        <f>ROUND(VLOOKUP(C3,'[1]SFY 25 Acute Web File'!$C$2:$O$103,13,FALSE),2)</f>
        <v>52668.05</v>
      </c>
      <c r="J3" s="16">
        <v>0.78</v>
      </c>
    </row>
    <row r="4" spans="1:10" x14ac:dyDescent="0.3">
      <c r="A4" s="9" t="s">
        <v>13</v>
      </c>
      <c r="B4" s="9"/>
      <c r="C4" s="10" t="s">
        <v>14</v>
      </c>
      <c r="D4" s="11">
        <v>0.96450000000000002</v>
      </c>
      <c r="E4" s="12">
        <f>ROUND(VLOOKUP(C4,'[1]SFY 25 Acute Web File'!$C$2:$M$103,11,FALSE),2)</f>
        <v>13477.54</v>
      </c>
      <c r="F4" s="12">
        <f>ROUND(VLOOKUP(C4,'[1]SFY 25 Acute Web File'!$C$2:$N$103,12,FALSE),2)</f>
        <v>1184.53</v>
      </c>
      <c r="G4" s="13">
        <v>0.3347</v>
      </c>
      <c r="H4" s="14">
        <f>ROUND(VLOOKUP(C4,'[2]Hospital Capital %'!$C$2:$M$98,11,FALSE),4)</f>
        <v>4.6300000000000001E-2</v>
      </c>
      <c r="I4" s="15">
        <f>ROUND(VLOOKUP(C4,'[1]SFY 25 Acute Web File'!$C$2:$O$103,13,FALSE),2)</f>
        <v>52668.05</v>
      </c>
      <c r="J4" s="16">
        <v>0.78</v>
      </c>
    </row>
    <row r="5" spans="1:10" x14ac:dyDescent="0.3">
      <c r="A5" s="10" t="s">
        <v>15</v>
      </c>
      <c r="B5" s="10"/>
      <c r="C5" s="10" t="s">
        <v>16</v>
      </c>
      <c r="D5" s="11">
        <v>0.85119999999999996</v>
      </c>
      <c r="E5" s="12">
        <f>ROUND(VLOOKUP(C5,'[1]SFY 25 Acute Web File'!$C$2:$M$103,11,FALSE),2)</f>
        <v>17781.88</v>
      </c>
      <c r="F5" s="12">
        <f>ROUND(VLOOKUP(C5,'[1]SFY 25 Acute Web File'!$C$2:$N$103,12,FALSE),2)</f>
        <v>1634.03</v>
      </c>
      <c r="G5" s="13">
        <v>1.1233</v>
      </c>
      <c r="H5" s="14">
        <f>ROUND(VLOOKUP(C5,'[2]Hospital Capital %'!$C$2:$M$98,11,FALSE),4)</f>
        <v>0.3009</v>
      </c>
      <c r="I5" s="15">
        <f>ROUND(VLOOKUP(C5,'[1]SFY 25 Acute Web File'!$C$2:$O$103,13,FALSE),2)</f>
        <v>52668.05</v>
      </c>
      <c r="J5" s="16">
        <v>0.78</v>
      </c>
    </row>
    <row r="6" spans="1:10" x14ac:dyDescent="0.3">
      <c r="A6" s="9" t="s">
        <v>17</v>
      </c>
      <c r="B6" s="9"/>
      <c r="C6" s="10" t="s">
        <v>18</v>
      </c>
      <c r="D6" s="11">
        <v>0.87380000000000002</v>
      </c>
      <c r="E6" s="12">
        <f>ROUND(VLOOKUP(C6,'[1]SFY 25 Acute Web File'!$C$2:$M$103,11,FALSE),2)</f>
        <v>12821.93</v>
      </c>
      <c r="F6" s="12">
        <f>ROUND(VLOOKUP(C6,'[1]SFY 25 Acute Web File'!$C$2:$N$103,12,FALSE),2)</f>
        <v>1126.9100000000001</v>
      </c>
      <c r="G6" s="13">
        <v>0.40910000000000002</v>
      </c>
      <c r="H6" s="14">
        <f>ROUND(VLOOKUP(C6,'[2]Hospital Capital %'!$C$2:$M$98,11,FALSE),4)</f>
        <v>4.8599999999999997E-2</v>
      </c>
      <c r="I6" s="15">
        <f>ROUND(VLOOKUP(C6,'[1]SFY 25 Acute Web File'!$C$2:$O$103,13,FALSE),2)</f>
        <v>52668.05</v>
      </c>
      <c r="J6" s="16">
        <v>0.78</v>
      </c>
    </row>
    <row r="7" spans="1:10" x14ac:dyDescent="0.3">
      <c r="A7" s="9" t="s">
        <v>19</v>
      </c>
      <c r="B7" s="9"/>
      <c r="C7" s="10" t="s">
        <v>20</v>
      </c>
      <c r="D7" s="11">
        <v>1.0125</v>
      </c>
      <c r="E7" s="12">
        <f>ROUND(VLOOKUP(C7,'[1]SFY 25 Acute Web File'!$C$2:$M$103,11,FALSE),2)</f>
        <v>13824.49</v>
      </c>
      <c r="F7" s="12">
        <f>ROUND(VLOOKUP(C7,'[1]SFY 25 Acute Web File'!$C$2:$N$103,12,FALSE),2)</f>
        <v>1215.02</v>
      </c>
      <c r="G7" s="13">
        <v>0.28839999999999999</v>
      </c>
      <c r="H7" s="14">
        <f>ROUND(VLOOKUP(C7,'[2]Hospital Capital %'!$C$2:$M$98,11,FALSE),4)</f>
        <v>6.6000000000000003E-2</v>
      </c>
      <c r="I7" s="15">
        <f>ROUND(VLOOKUP(C7,'[1]SFY 25 Acute Web File'!$C$2:$O$103,13,FALSE),2)</f>
        <v>52668.05</v>
      </c>
      <c r="J7" s="16">
        <v>0.78</v>
      </c>
    </row>
    <row r="8" spans="1:10" x14ac:dyDescent="0.3">
      <c r="A8" s="9" t="s">
        <v>21</v>
      </c>
      <c r="B8" s="9"/>
      <c r="C8" s="10" t="s">
        <v>22</v>
      </c>
      <c r="D8" s="11">
        <v>0.9204</v>
      </c>
      <c r="E8" s="12">
        <f>ROUND(VLOOKUP(C8,'[1]SFY 25 Acute Web File'!$C$2:$M$103,11,FALSE),2)</f>
        <v>13158.77</v>
      </c>
      <c r="F8" s="12">
        <f>ROUND(VLOOKUP(C8,'[1]SFY 25 Acute Web File'!$C$2:$N$103,12,FALSE),2)</f>
        <v>1156.51</v>
      </c>
      <c r="G8" s="13">
        <v>0.39340000000000003</v>
      </c>
      <c r="H8" s="14">
        <f>ROUND(VLOOKUP(C8,'[2]Hospital Capital %'!$C$2:$M$98,11,FALSE),4)</f>
        <v>0.1132</v>
      </c>
      <c r="I8" s="15">
        <f>ROUND(VLOOKUP(C8,'[1]SFY 25 Acute Web File'!$C$2:$O$103,13,FALSE),2)</f>
        <v>52668.05</v>
      </c>
      <c r="J8" s="16">
        <v>0.78</v>
      </c>
    </row>
    <row r="9" spans="1:10" x14ac:dyDescent="0.3">
      <c r="A9" s="9" t="s">
        <v>23</v>
      </c>
      <c r="B9" s="9"/>
      <c r="C9" s="10" t="s">
        <v>24</v>
      </c>
      <c r="D9" s="11">
        <v>0.9204</v>
      </c>
      <c r="E9" s="12">
        <f>ROUND(VLOOKUP(C9,'[1]SFY 25 Acute Web File'!$C$2:$M$103,11,FALSE),2)</f>
        <v>13158.77</v>
      </c>
      <c r="F9" s="12">
        <f>ROUND(VLOOKUP(C9,'[1]SFY 25 Acute Web File'!$C$2:$N$103,12,FALSE),2)</f>
        <v>1156.51</v>
      </c>
      <c r="G9" s="13">
        <v>0.29509999999999997</v>
      </c>
      <c r="H9" s="14">
        <f>ROUND(VLOOKUP(C9,'[2]Hospital Capital %'!$C$2:$M$98,11,FALSE),4)</f>
        <v>7.9899999999999999E-2</v>
      </c>
      <c r="I9" s="15">
        <f>ROUND(VLOOKUP(C9,'[1]SFY 25 Acute Web File'!$C$2:$O$103,13,FALSE),2)</f>
        <v>52668.05</v>
      </c>
      <c r="J9" s="16">
        <v>0.78</v>
      </c>
    </row>
    <row r="10" spans="1:10" x14ac:dyDescent="0.3">
      <c r="A10" s="9" t="s">
        <v>25</v>
      </c>
      <c r="B10" s="9"/>
      <c r="C10" s="10" t="s">
        <v>26</v>
      </c>
      <c r="D10" s="11">
        <v>0.76380000000000003</v>
      </c>
      <c r="E10" s="12">
        <f>ROUND(VLOOKUP(C10,'[1]SFY 25 Acute Web File'!$C$2:$M$103,11,FALSE),2)</f>
        <v>12026.82</v>
      </c>
      <c r="F10" s="12">
        <f>ROUND(VLOOKUP(C10,'[1]SFY 25 Acute Web File'!$C$2:$N$103,12,FALSE),2)</f>
        <v>1057.03</v>
      </c>
      <c r="G10" s="13">
        <v>0.22020000000000001</v>
      </c>
      <c r="H10" s="14">
        <f>ROUND(VLOOKUP(C10,'[2]Hospital Capital %'!$C$2:$M$98,11,FALSE),4)</f>
        <v>8.8200000000000001E-2</v>
      </c>
      <c r="I10" s="15">
        <f>ROUND(VLOOKUP(C10,'[1]SFY 25 Acute Web File'!$C$2:$O$103,13,FALSE),2)</f>
        <v>52668.05</v>
      </c>
      <c r="J10" s="16">
        <v>0.78</v>
      </c>
    </row>
    <row r="11" spans="1:10" x14ac:dyDescent="0.3">
      <c r="A11" s="9" t="s">
        <v>27</v>
      </c>
      <c r="B11" s="9"/>
      <c r="C11" s="10" t="s">
        <v>28</v>
      </c>
      <c r="D11" s="11">
        <v>0.79010000000000002</v>
      </c>
      <c r="E11" s="12">
        <f>ROUND(VLOOKUP(C11,'[1]SFY 25 Acute Web File'!$C$2:$M$103,11,FALSE),2)</f>
        <v>12216.92</v>
      </c>
      <c r="F11" s="12">
        <f>ROUND(VLOOKUP(C11,'[1]SFY 25 Acute Web File'!$C$2:$N$103,12,FALSE),2)</f>
        <v>1073.73</v>
      </c>
      <c r="G11" s="13">
        <v>0.23730000000000001</v>
      </c>
      <c r="H11" s="14">
        <f>ROUND('[2]Hospital Capital %'!$M$9,4)</f>
        <v>4.5499999999999999E-2</v>
      </c>
      <c r="I11" s="15">
        <f>ROUND(VLOOKUP(C11,'[1]SFY 25 Acute Web File'!$C$2:$O$103,13,FALSE),2)</f>
        <v>52668.05</v>
      </c>
      <c r="J11" s="16">
        <v>0.78</v>
      </c>
    </row>
    <row r="12" spans="1:10" x14ac:dyDescent="0.3">
      <c r="A12" s="9" t="s">
        <v>29</v>
      </c>
      <c r="B12" s="9"/>
      <c r="C12" s="17" t="s">
        <v>30</v>
      </c>
      <c r="D12" s="11">
        <v>0.85119999999999996</v>
      </c>
      <c r="E12" s="12">
        <f>ROUND(VLOOKUP(C12,'[1]SFY 25 Acute Web File'!$C$2:$M$103,11,FALSE),2)</f>
        <v>12658.57</v>
      </c>
      <c r="F12" s="12">
        <f>ROUND(VLOOKUP(C12,'[1]SFY 25 Acute Web File'!$C$2:$N$103,12,FALSE),2)</f>
        <v>1112.55</v>
      </c>
      <c r="G12" s="13">
        <v>0.29420000000000002</v>
      </c>
      <c r="H12" s="14">
        <f>ROUND(VLOOKUP(C12,'[2]Hospital Capital %'!$C$2:$M$98,11,FALSE),4)</f>
        <v>4.65E-2</v>
      </c>
      <c r="I12" s="15">
        <f>ROUND(VLOOKUP(C12,'[1]SFY 25 Acute Web File'!$C$2:$O$103,13,FALSE),2)</f>
        <v>52668.05</v>
      </c>
      <c r="J12" s="16">
        <v>0.78</v>
      </c>
    </row>
    <row r="13" spans="1:10" x14ac:dyDescent="0.3">
      <c r="A13" s="9" t="s">
        <v>31</v>
      </c>
      <c r="B13" s="9"/>
      <c r="C13" s="10" t="s">
        <v>32</v>
      </c>
      <c r="D13" s="11">
        <v>0.85119999999999996</v>
      </c>
      <c r="E13" s="12">
        <f>ROUND(VLOOKUP(C13,'[1]SFY 25 Acute Web File'!$C$2:$M$103,11,FALSE),2)</f>
        <v>12658.57</v>
      </c>
      <c r="F13" s="12">
        <f>ROUND(VLOOKUP(C13,'[1]SFY 25 Acute Web File'!$C$2:$N$103,12,FALSE),2)</f>
        <v>1112.55</v>
      </c>
      <c r="G13" s="13">
        <v>0.25069999999999998</v>
      </c>
      <c r="H13" s="14">
        <f>ROUND(VLOOKUP(C13,'[2]Hospital Capital %'!$C$2:$M$98,11,FALSE),4)</f>
        <v>5.4199999999999998E-2</v>
      </c>
      <c r="I13" s="15">
        <f>ROUND(VLOOKUP(C13,'[1]SFY 25 Acute Web File'!$C$2:$O$103,13,FALSE),2)</f>
        <v>52668.05</v>
      </c>
      <c r="J13" s="16">
        <v>0.78</v>
      </c>
    </row>
    <row r="14" spans="1:10" x14ac:dyDescent="0.3">
      <c r="A14" s="9" t="s">
        <v>33</v>
      </c>
      <c r="B14" s="9"/>
      <c r="C14" s="10" t="s">
        <v>34</v>
      </c>
      <c r="D14" s="11">
        <v>0.85189999999999999</v>
      </c>
      <c r="E14" s="12">
        <f>ROUND(VLOOKUP(C14,'[1]SFY 25 Acute Web File'!$C$2:$M$103,11,FALSE),2)</f>
        <v>12663.63</v>
      </c>
      <c r="F14" s="12">
        <f>ROUND(VLOOKUP(C14,'[1]SFY 25 Acute Web File'!$C$2:$N$103,12,FALSE),2)</f>
        <v>1112.99</v>
      </c>
      <c r="G14" s="13">
        <v>0.28389999999999999</v>
      </c>
      <c r="H14" s="14">
        <f>ROUND(VLOOKUP(C14,'[2]Hospital Capital %'!$C$2:$M$98,11,FALSE),4)</f>
        <v>5.7500000000000002E-2</v>
      </c>
      <c r="I14" s="15">
        <f>ROUND(VLOOKUP(C14,'[1]SFY 25 Acute Web File'!$C$2:$O$103,13,FALSE),2)</f>
        <v>52668.05</v>
      </c>
      <c r="J14" s="16">
        <v>0.78</v>
      </c>
    </row>
    <row r="15" spans="1:10" x14ac:dyDescent="0.3">
      <c r="A15" s="9" t="s">
        <v>35</v>
      </c>
      <c r="B15" s="9"/>
      <c r="C15" s="10" t="s">
        <v>36</v>
      </c>
      <c r="D15" s="11">
        <v>0.85189999999999999</v>
      </c>
      <c r="E15" s="12">
        <f>ROUND(VLOOKUP(C15,'[1]SFY 25 Acute Web File'!$C$2:$M$103,11,FALSE),2)</f>
        <v>12663.63</v>
      </c>
      <c r="F15" s="12">
        <f>ROUND(VLOOKUP(C15,'[1]SFY 25 Acute Web File'!$C$2:$N$103,12,FALSE),2)</f>
        <v>1112.99</v>
      </c>
      <c r="G15" s="13">
        <v>0.2984</v>
      </c>
      <c r="H15" s="14">
        <f>ROUND(VLOOKUP(C15,'[2]Hospital Capital %'!$C$2:$M$98,11,FALSE),4)</f>
        <v>0.11700000000000001</v>
      </c>
      <c r="I15" s="15">
        <f>ROUND(VLOOKUP(C15,'[1]SFY 25 Acute Web File'!$C$2:$O$103,13,FALSE),2)</f>
        <v>52668.05</v>
      </c>
      <c r="J15" s="16">
        <v>0.78</v>
      </c>
    </row>
    <row r="16" spans="1:10" x14ac:dyDescent="0.3">
      <c r="A16" s="10" t="s">
        <v>37</v>
      </c>
      <c r="B16" s="10"/>
      <c r="C16" s="10" t="s">
        <v>38</v>
      </c>
      <c r="D16" s="11">
        <v>0.85189999999999999</v>
      </c>
      <c r="E16" s="12">
        <f>ROUND(VLOOKUP(C16,'[1]SFY 25 Acute Web File'!$C$2:$M$103,11,FALSE),2)</f>
        <v>17788.98</v>
      </c>
      <c r="F16" s="12">
        <f>ROUND(VLOOKUP(C16,'[1]SFY 25 Acute Web File'!$C$2:$N$103,12,FALSE),2)</f>
        <v>1634.69</v>
      </c>
      <c r="G16" s="13">
        <v>0.3548</v>
      </c>
      <c r="H16" s="14">
        <f>ROUND(VLOOKUP(C16,'[2]Hospital Capital %'!$C$2:$M$98,11,FALSE),4)</f>
        <v>0.35060000000000002</v>
      </c>
      <c r="I16" s="15">
        <f>ROUND(VLOOKUP(C16,'[1]SFY 25 Acute Web File'!$C$2:$O$103,13,FALSE),2)</f>
        <v>52668.05</v>
      </c>
      <c r="J16" s="16">
        <v>0.78</v>
      </c>
    </row>
    <row r="17" spans="1:10" x14ac:dyDescent="0.3">
      <c r="A17" s="9" t="s">
        <v>39</v>
      </c>
      <c r="B17" s="9"/>
      <c r="C17" s="10" t="s">
        <v>40</v>
      </c>
      <c r="D17" s="11">
        <v>0.87380000000000002</v>
      </c>
      <c r="E17" s="12">
        <f>ROUND(VLOOKUP(C17,'[1]SFY 25 Acute Web File'!$C$2:$M$103,11,FALSE),2)</f>
        <v>12821.93</v>
      </c>
      <c r="F17" s="12">
        <f>ROUND(VLOOKUP(C17,'[1]SFY 25 Acute Web File'!$C$2:$N$103,12,FALSE),2)</f>
        <v>1126.9000000000001</v>
      </c>
      <c r="G17" s="13">
        <v>0.21609999999999999</v>
      </c>
      <c r="H17" s="14">
        <f>ROUND(VLOOKUP(C17,'[2]Hospital Capital %'!$C$2:$M$98,11,FALSE),4)</f>
        <v>3.4599999999999999E-2</v>
      </c>
      <c r="I17" s="15">
        <f>ROUND(VLOOKUP(C17,'[1]SFY 25 Acute Web File'!$C$2:$O$103,13,FALSE),2)</f>
        <v>52668.05</v>
      </c>
      <c r="J17" s="16">
        <v>0.78</v>
      </c>
    </row>
    <row r="18" spans="1:10" x14ac:dyDescent="0.3">
      <c r="A18" s="9" t="s">
        <v>41</v>
      </c>
      <c r="B18" s="9"/>
      <c r="C18" s="10" t="s">
        <v>42</v>
      </c>
      <c r="D18" s="11">
        <v>0.89400000000000002</v>
      </c>
      <c r="E18" s="12">
        <f>ROUND(VLOOKUP(C18,'[1]SFY 25 Acute Web File'!$C$2:$M$103,11,FALSE),2)</f>
        <v>12967.95</v>
      </c>
      <c r="F18" s="12">
        <f>ROUND(VLOOKUP(C18,'[1]SFY 25 Acute Web File'!$C$2:$N$103,12,FALSE),2)</f>
        <v>1139.73</v>
      </c>
      <c r="G18" s="13">
        <v>0.375</v>
      </c>
      <c r="H18" s="14">
        <f>ROUND(VLOOKUP(C18,'[2]Hospital Capital %'!$C$2:$M$98,11,FALSE),4)</f>
        <v>0.1129</v>
      </c>
      <c r="I18" s="15">
        <f>ROUND(VLOOKUP(C18,'[1]SFY 25 Acute Web File'!$C$2:$O$103,13,FALSE),2)</f>
        <v>52668.05</v>
      </c>
      <c r="J18" s="16">
        <v>0.78</v>
      </c>
    </row>
    <row r="19" spans="1:10" x14ac:dyDescent="0.3">
      <c r="A19" s="10" t="s">
        <v>43</v>
      </c>
      <c r="B19" s="10"/>
      <c r="C19" s="10" t="s">
        <v>44</v>
      </c>
      <c r="D19" s="11">
        <v>0.89400000000000002</v>
      </c>
      <c r="E19" s="12">
        <f>ROUND(VLOOKUP(C19,'[1]SFY 25 Acute Web File'!$C$2:$M$103,11,FALSE),2)</f>
        <v>12967.95</v>
      </c>
      <c r="F19" s="12">
        <f>ROUND(VLOOKUP(C19,'[1]SFY 25 Acute Web File'!$C$2:$N$103,12,FALSE),2)</f>
        <v>1139.73</v>
      </c>
      <c r="G19" s="13">
        <v>0.29330000000000001</v>
      </c>
      <c r="H19" s="14">
        <f>ROUND(VLOOKUP(C19,'[2]Hospital Capital %'!$C$2:$M$98,11,FALSE),4)</f>
        <v>0.1201</v>
      </c>
      <c r="I19" s="15">
        <f>ROUND(VLOOKUP(C19,'[1]SFY 25 Acute Web File'!$C$2:$O$103,13,FALSE),2)</f>
        <v>52668.05</v>
      </c>
      <c r="J19" s="16">
        <v>0.78</v>
      </c>
    </row>
    <row r="20" spans="1:10" x14ac:dyDescent="0.3">
      <c r="A20" s="9" t="s">
        <v>45</v>
      </c>
      <c r="B20" s="9"/>
      <c r="C20" s="10" t="s">
        <v>46</v>
      </c>
      <c r="D20" s="11">
        <v>0.9204</v>
      </c>
      <c r="E20" s="12">
        <f>ROUND(VLOOKUP(C20,'[1]SFY 25 Acute Web File'!$C$2:$M$103,11,FALSE),2)</f>
        <v>13158.77</v>
      </c>
      <c r="F20" s="12">
        <f>ROUND(VLOOKUP(C20,'[1]SFY 25 Acute Web File'!$C$2:$N$103,12,FALSE),2)</f>
        <v>1989.44</v>
      </c>
      <c r="G20" s="13">
        <v>0.2596</v>
      </c>
      <c r="H20" s="14">
        <f>ROUND(VLOOKUP(C20,'[2]Hospital Capital %'!$C$2:$M$98,11,FALSE),4)</f>
        <v>6.25E-2</v>
      </c>
      <c r="I20" s="15">
        <f>ROUND(VLOOKUP(C20,'[1]SFY 25 Acute Web File'!$C$2:$O$103,13,FALSE),2)</f>
        <v>52668.05</v>
      </c>
      <c r="J20" s="16">
        <v>0.65159999999999996</v>
      </c>
    </row>
    <row r="21" spans="1:10" x14ac:dyDescent="0.3">
      <c r="A21" s="9" t="s">
        <v>47</v>
      </c>
      <c r="B21" s="9"/>
      <c r="C21" s="10" t="s">
        <v>48</v>
      </c>
      <c r="D21" s="11">
        <v>1.1131</v>
      </c>
      <c r="E21" s="12">
        <f>ROUND(VLOOKUP(C21,'[1]SFY 25 Acute Web File'!$C$2:$M$103,11,FALSE),2)</f>
        <v>14551.65</v>
      </c>
      <c r="F21" s="12">
        <f>ROUND(VLOOKUP(C21,'[1]SFY 25 Acute Web File'!$C$2:$N$103,12,FALSE),2)</f>
        <v>1278.93</v>
      </c>
      <c r="G21" s="13">
        <v>0.30199999999999999</v>
      </c>
      <c r="H21" s="14">
        <f>ROUND(VLOOKUP(C21,'[2]Hospital Capital %'!$C$2:$M$98,11,FALSE),4)</f>
        <v>0.1176</v>
      </c>
      <c r="I21" s="15">
        <f>ROUND(VLOOKUP(C21,'[1]SFY 25 Acute Web File'!$C$2:$O$103,13,FALSE),2)</f>
        <v>52668.05</v>
      </c>
      <c r="J21" s="16">
        <v>0.78</v>
      </c>
    </row>
    <row r="22" spans="1:10" x14ac:dyDescent="0.3">
      <c r="A22" s="9" t="s">
        <v>49</v>
      </c>
      <c r="B22" s="9"/>
      <c r="C22" s="10" t="s">
        <v>50</v>
      </c>
      <c r="D22" s="11">
        <v>0.9204</v>
      </c>
      <c r="E22" s="12">
        <f>ROUND(VLOOKUP(C22,'[1]SFY 25 Acute Web File'!$C$2:$M$103,11,FALSE),2)</f>
        <v>13158.77</v>
      </c>
      <c r="F22" s="12">
        <f>ROUND(VLOOKUP(C22,'[1]SFY 25 Acute Web File'!$C$2:$N$103,12,FALSE),2)</f>
        <v>1156.51</v>
      </c>
      <c r="G22" s="13">
        <v>7.9000000000000001E-2</v>
      </c>
      <c r="H22" s="14">
        <f>ROUND(VLOOKUP(C22,'[2]Hospital Capital %'!$C$2:$M$98,11,FALSE),4)</f>
        <v>7.5800000000000006E-2</v>
      </c>
      <c r="I22" s="15">
        <f>ROUND(VLOOKUP(C22,'[1]SFY 25 Acute Web File'!$C$2:$O$103,13,FALSE),2)</f>
        <v>52668.05</v>
      </c>
      <c r="J22" s="16">
        <v>0.78</v>
      </c>
    </row>
    <row r="23" spans="1:10" x14ac:dyDescent="0.3">
      <c r="A23" s="9" t="s">
        <v>51</v>
      </c>
      <c r="B23" s="9"/>
      <c r="C23" s="10" t="s">
        <v>52</v>
      </c>
      <c r="D23" s="11">
        <v>0.85189999999999999</v>
      </c>
      <c r="E23" s="12">
        <f>ROUND(VLOOKUP(C23,'[1]SFY 25 Acute Web File'!$C$2:$M$103,11,FALSE),2)</f>
        <v>12663.63</v>
      </c>
      <c r="F23" s="12">
        <f>ROUND(VLOOKUP(C23,'[1]SFY 25 Acute Web File'!$C$2:$N$103,12,FALSE),2)</f>
        <v>1112.99</v>
      </c>
      <c r="G23" s="13">
        <v>0.25190000000000001</v>
      </c>
      <c r="H23" s="14">
        <f>ROUND(VLOOKUP(C23,'[2]Hospital Capital %'!$C$2:$M$98,11,FALSE),4)</f>
        <v>3.39E-2</v>
      </c>
      <c r="I23" s="15">
        <f>ROUND(VLOOKUP(C23,'[1]SFY 25 Acute Web File'!$C$2:$O$103,13,FALSE),2)</f>
        <v>52668.05</v>
      </c>
      <c r="J23" s="16">
        <v>0.78</v>
      </c>
    </row>
    <row r="24" spans="1:10" x14ac:dyDescent="0.3">
      <c r="A24" s="9" t="s">
        <v>53</v>
      </c>
      <c r="B24" s="9"/>
      <c r="C24" s="10" t="s">
        <v>54</v>
      </c>
      <c r="D24" s="11">
        <v>1.0125</v>
      </c>
      <c r="E24" s="12">
        <f>ROUND(VLOOKUP(C24,'[1]SFY 25 Acute Web File'!$C$2:$M$103,11,FALSE),2)</f>
        <v>13824.49</v>
      </c>
      <c r="F24" s="12">
        <f>ROUND(VLOOKUP(C24,'[1]SFY 25 Acute Web File'!$C$2:$N$103,12,FALSE),2)</f>
        <v>1215.02</v>
      </c>
      <c r="G24" s="13">
        <v>0.15240000000000001</v>
      </c>
      <c r="H24" s="14">
        <f>ROUND(VLOOKUP(C24,'[2]Hospital Capital %'!$C$2:$M$98,11,FALSE),4)</f>
        <v>0.13189999999999999</v>
      </c>
      <c r="I24" s="15">
        <f>ROUND(VLOOKUP(C24,'[1]SFY 25 Acute Web File'!$C$2:$O$103,13,FALSE),2)</f>
        <v>52668.05</v>
      </c>
      <c r="J24" s="16">
        <v>0.78</v>
      </c>
    </row>
    <row r="25" spans="1:10" x14ac:dyDescent="0.3">
      <c r="A25" s="9" t="s">
        <v>55</v>
      </c>
      <c r="B25" s="9"/>
      <c r="C25" s="10" t="s">
        <v>56</v>
      </c>
      <c r="D25" s="11">
        <v>0.95569999999999999</v>
      </c>
      <c r="E25" s="12">
        <f>ROUND(VLOOKUP(C25,'[1]SFY 25 Acute Web File'!$C$2:$M$103,11,FALSE),2)</f>
        <v>13413.92</v>
      </c>
      <c r="F25" s="12">
        <f>ROUND(VLOOKUP(C25,'[1]SFY 25 Acute Web File'!$C$2:$N$103,12,FALSE),2)</f>
        <v>2028.02</v>
      </c>
      <c r="G25" s="13">
        <v>0.38109999999999999</v>
      </c>
      <c r="H25" s="14">
        <f>ROUND(VLOOKUP(C25,'[2]Hospital Capital %'!$C$2:$M$98,11,FALSE),4)</f>
        <v>7.6100000000000001E-2</v>
      </c>
      <c r="I25" s="15">
        <f>ROUND(VLOOKUP(C25,'[1]SFY 25 Acute Web File'!$C$2:$O$103,13,FALSE),2)</f>
        <v>52668.05</v>
      </c>
      <c r="J25" s="16">
        <v>0.65159999999999996</v>
      </c>
    </row>
    <row r="26" spans="1:10" x14ac:dyDescent="0.3">
      <c r="A26" s="9" t="s">
        <v>57</v>
      </c>
      <c r="B26" s="9"/>
      <c r="C26" s="10" t="s">
        <v>58</v>
      </c>
      <c r="D26" s="18">
        <v>1.0125</v>
      </c>
      <c r="E26" s="12">
        <f>ROUND(VLOOKUP(C26,'[1]SFY 25 Acute Web File'!$C$2:$M$103,11,FALSE),2)</f>
        <v>13824.49</v>
      </c>
      <c r="F26" s="12">
        <f>ROUND(VLOOKUP(C26,'[1]SFY 25 Acute Web File'!$C$2:$N$103,12,FALSE),2)</f>
        <v>2090.08</v>
      </c>
      <c r="G26" s="13">
        <v>0.62</v>
      </c>
      <c r="H26" s="14">
        <f>ROUND(VLOOKUP(C26,'[2]Hospital Capital %'!$C$2:$M$98,11,FALSE),4)</f>
        <v>9.01E-2</v>
      </c>
      <c r="I26" s="15">
        <f>ROUND(VLOOKUP(C26,'[1]SFY 25 Acute Web File'!$C$2:$O$103,13,FALSE),2)</f>
        <v>52668.05</v>
      </c>
      <c r="J26" s="19">
        <v>0.65159999999999996</v>
      </c>
    </row>
    <row r="27" spans="1:10" x14ac:dyDescent="0.3">
      <c r="A27" s="9" t="s">
        <v>59</v>
      </c>
      <c r="B27" s="9"/>
      <c r="C27" s="10" t="s">
        <v>60</v>
      </c>
      <c r="D27" s="11">
        <v>0.9204</v>
      </c>
      <c r="E27" s="12">
        <f>ROUND(VLOOKUP(C27,'[1]SFY 25 Acute Web File'!$C$2:$M$103,11,FALSE),2)</f>
        <v>13158.77</v>
      </c>
      <c r="F27" s="12">
        <f>ROUND(VLOOKUP(C27,'[1]SFY 25 Acute Web File'!$C$2:$N$103,12,FALSE),2)</f>
        <v>1156.51</v>
      </c>
      <c r="G27" s="13">
        <v>0.2596</v>
      </c>
      <c r="H27" s="14">
        <f>ROUND('[2]Hospital Capital %'!$M$101,4)</f>
        <v>7.6600000000000001E-2</v>
      </c>
      <c r="I27" s="15">
        <f>ROUND(VLOOKUP(C27,'[1]SFY 25 Acute Web File'!$C$2:$O$103,13,FALSE),2)</f>
        <v>52668.05</v>
      </c>
      <c r="J27" s="16">
        <v>0.78</v>
      </c>
    </row>
    <row r="28" spans="1:10" ht="14.4" customHeight="1" x14ac:dyDescent="0.3">
      <c r="A28" s="9" t="s">
        <v>61</v>
      </c>
      <c r="B28" s="9"/>
      <c r="C28" s="10" t="s">
        <v>62</v>
      </c>
      <c r="D28" s="11">
        <v>0.88539999999999996</v>
      </c>
      <c r="E28" s="12">
        <f>ROUND(VLOOKUP(C28,'[1]SFY 25 Acute Web File'!$C$2:$M$103,11,FALSE),2)</f>
        <v>12905.78</v>
      </c>
      <c r="F28" s="12">
        <f>ROUND(VLOOKUP(C28,'[1]SFY 25 Acute Web File'!$C$2:$N$103,12,FALSE),2)</f>
        <v>1134.27</v>
      </c>
      <c r="G28" s="13">
        <v>0.17219999999999999</v>
      </c>
      <c r="H28" s="14">
        <f>ROUND(VLOOKUP(C28,'[2]Hospital Capital %'!$C$2:$M$98,11,FALSE),4)</f>
        <v>3.5499999999999997E-2</v>
      </c>
      <c r="I28" s="15">
        <f>ROUND(VLOOKUP(C28,'[1]SFY 25 Acute Web File'!$C$2:$O$103,13,FALSE),2)</f>
        <v>52668.05</v>
      </c>
      <c r="J28" s="16">
        <v>0.78</v>
      </c>
    </row>
    <row r="29" spans="1:10" x14ac:dyDescent="0.3">
      <c r="A29" s="10" t="s">
        <v>63</v>
      </c>
      <c r="B29" s="10"/>
      <c r="C29" s="10" t="s">
        <v>64</v>
      </c>
      <c r="D29" s="11">
        <v>0.89400000000000002</v>
      </c>
      <c r="E29" s="12">
        <f>ROUND(VLOOKUP(C29,'[1]SFY 25 Acute Web File'!$C$2:$M$103,11,FALSE),2)</f>
        <v>12967.95</v>
      </c>
      <c r="F29" s="12">
        <f>ROUND(VLOOKUP(C29,'[1]SFY 25 Acute Web File'!$C$2:$N$103,12,FALSE),2)</f>
        <v>1139.73</v>
      </c>
      <c r="G29" s="13">
        <v>0.2596</v>
      </c>
      <c r="H29" s="14">
        <f>ROUND('[2]Hospital Capital %'!$M$101,4)</f>
        <v>7.6600000000000001E-2</v>
      </c>
      <c r="I29" s="15">
        <f>ROUND(VLOOKUP(C29,'[1]SFY 25 Acute Web File'!$C$2:$O$103,13,FALSE),2)</f>
        <v>52668.05</v>
      </c>
      <c r="J29" s="16">
        <v>0.78</v>
      </c>
    </row>
    <row r="30" spans="1:10" x14ac:dyDescent="0.3">
      <c r="A30" s="9" t="s">
        <v>65</v>
      </c>
      <c r="B30" s="9"/>
      <c r="C30" s="10" t="s">
        <v>66</v>
      </c>
      <c r="D30" s="11">
        <v>0.79010000000000002</v>
      </c>
      <c r="E30" s="12">
        <f>ROUND(VLOOKUP(C30,'[1]SFY 25 Acute Web File'!$C$2:$M$103,11,FALSE),2)</f>
        <v>17161.48</v>
      </c>
      <c r="F30" s="12">
        <f>ROUND(VLOOKUP(C30,'[1]SFY 25 Acute Web File'!$C$2:$N$103,12,FALSE),2)</f>
        <v>1577.03</v>
      </c>
      <c r="G30" s="13">
        <v>0.79149999999999998</v>
      </c>
      <c r="H30" s="14">
        <f>ROUND(VLOOKUP(C30,'[2]Hospital Capital %'!$C$2:$M$98,11,FALSE),4)</f>
        <v>0.3009</v>
      </c>
      <c r="I30" s="15">
        <f>ROUND(VLOOKUP(C30,'[1]SFY 25 Acute Web File'!$C$2:$O$103,13,FALSE),2)</f>
        <v>52668.05</v>
      </c>
      <c r="J30" s="16">
        <v>0.78</v>
      </c>
    </row>
    <row r="31" spans="1:10" x14ac:dyDescent="0.3">
      <c r="A31" s="9" t="s">
        <v>67</v>
      </c>
      <c r="B31" s="9"/>
      <c r="C31" s="10" t="s">
        <v>68</v>
      </c>
      <c r="D31" s="11">
        <v>0.96489999999999998</v>
      </c>
      <c r="E31" s="12">
        <f>ROUND(VLOOKUP(C31,'[1]SFY 25 Acute Web File'!$C$2:$M$103,11,FALSE),2)</f>
        <v>13480.43</v>
      </c>
      <c r="F31" s="12">
        <f>ROUND(VLOOKUP(C31,'[1]SFY 25 Acute Web File'!$C$2:$N$103,12,FALSE),2)</f>
        <v>1184.78</v>
      </c>
      <c r="G31" s="13">
        <v>0.30299999999999999</v>
      </c>
      <c r="H31" s="14">
        <f>ROUND(VLOOKUP(C31,'[2]Hospital Capital %'!$C$2:$M$98,11,FALSE),4)</f>
        <v>4.9099999999999998E-2</v>
      </c>
      <c r="I31" s="15">
        <f>ROUND(VLOOKUP(C31,'[1]SFY 25 Acute Web File'!$C$2:$O$103,13,FALSE),2)</f>
        <v>52668.05</v>
      </c>
      <c r="J31" s="16">
        <v>0.78</v>
      </c>
    </row>
    <row r="32" spans="1:10" x14ac:dyDescent="0.3">
      <c r="A32" s="10" t="s">
        <v>69</v>
      </c>
      <c r="B32" s="10"/>
      <c r="C32" s="10" t="s">
        <v>70</v>
      </c>
      <c r="D32" s="11">
        <v>1.0125</v>
      </c>
      <c r="E32" s="12">
        <f>ROUND(VLOOKUP(C32,'[1]SFY 25 Acute Web File'!$C$2:$M$103,11,FALSE),2)</f>
        <v>13824.49</v>
      </c>
      <c r="F32" s="12">
        <f>ROUND(VLOOKUP(C32,'[1]SFY 25 Acute Web File'!$C$2:$N$103,12,FALSE),2)</f>
        <v>1215.02</v>
      </c>
      <c r="G32" s="13">
        <v>0.2863</v>
      </c>
      <c r="H32" s="14">
        <f>ROUND(VLOOKUP(C32,'[2]Hospital Capital %'!$C$2:$M$98,11,FALSE),4)</f>
        <v>6.0499999999999998E-2</v>
      </c>
      <c r="I32" s="15">
        <f>ROUND(VLOOKUP(C32,'[1]SFY 25 Acute Web File'!$C$2:$O$103,13,FALSE),2)</f>
        <v>52668.05</v>
      </c>
      <c r="J32" s="16">
        <v>0.78</v>
      </c>
    </row>
    <row r="33" spans="1:10" x14ac:dyDescent="0.3">
      <c r="A33" s="9" t="s">
        <v>71</v>
      </c>
      <c r="B33" s="9"/>
      <c r="C33" s="10" t="s">
        <v>72</v>
      </c>
      <c r="D33" s="11">
        <v>1.1131</v>
      </c>
      <c r="E33" s="12">
        <f>ROUND(VLOOKUP(C33,'[1]SFY 25 Acute Web File'!$C$2:$M$103,11,FALSE),2)</f>
        <v>14551.65</v>
      </c>
      <c r="F33" s="12">
        <f>ROUND(VLOOKUP(C33,'[1]SFY 25 Acute Web File'!$C$2:$N$103,12,FALSE),2)</f>
        <v>1278.93</v>
      </c>
      <c r="G33" s="13">
        <v>0.13339999999999999</v>
      </c>
      <c r="H33" s="14">
        <f>ROUND(VLOOKUP(C33,'[2]Hospital Capital %'!$C$2:$M$98,11,FALSE),4)</f>
        <v>8.9800000000000005E-2</v>
      </c>
      <c r="I33" s="15">
        <f>ROUND(VLOOKUP(C33,'[1]SFY 25 Acute Web File'!$C$2:$O$103,13,FALSE),2)</f>
        <v>52668.05</v>
      </c>
      <c r="J33" s="16">
        <v>0.78</v>
      </c>
    </row>
    <row r="34" spans="1:10" x14ac:dyDescent="0.3">
      <c r="A34" s="9" t="s">
        <v>73</v>
      </c>
      <c r="B34" s="9"/>
      <c r="C34" s="10" t="s">
        <v>74</v>
      </c>
      <c r="D34" s="11">
        <v>1.1131</v>
      </c>
      <c r="E34" s="12">
        <f>ROUND(VLOOKUP(C34,'[1]SFY 25 Acute Web File'!$C$2:$M$103,11,FALSE),2)</f>
        <v>14551.65</v>
      </c>
      <c r="F34" s="12">
        <f>ROUND(VLOOKUP(C34,'[1]SFY 25 Acute Web File'!$C$2:$N$103,12,FALSE),2)</f>
        <v>1278.93</v>
      </c>
      <c r="G34" s="13">
        <v>0.27560000000000001</v>
      </c>
      <c r="H34" s="14">
        <f>ROUND(VLOOKUP(C34,'[2]Hospital Capital %'!$C$2:$M$98,11,FALSE),4)</f>
        <v>8.1699999999999995E-2</v>
      </c>
      <c r="I34" s="15">
        <f>ROUND(VLOOKUP(C34,'[1]SFY 25 Acute Web File'!$C$2:$O$103,13,FALSE),2)</f>
        <v>52668.05</v>
      </c>
      <c r="J34" s="16">
        <v>0.78</v>
      </c>
    </row>
    <row r="35" spans="1:10" x14ac:dyDescent="0.3">
      <c r="A35" s="9" t="s">
        <v>75</v>
      </c>
      <c r="B35" s="9"/>
      <c r="C35" s="10" t="s">
        <v>76</v>
      </c>
      <c r="D35" s="11">
        <v>0.87380000000000002</v>
      </c>
      <c r="E35" s="12">
        <f>ROUND(VLOOKUP(C35,'[1]SFY 25 Acute Web File'!$C$2:$M$103,11,FALSE),2)</f>
        <v>12821.93</v>
      </c>
      <c r="F35" s="12">
        <f>ROUND(VLOOKUP(C35,'[1]SFY 25 Acute Web File'!$C$2:$N$103,12,FALSE),2)</f>
        <v>1126.9100000000001</v>
      </c>
      <c r="G35" s="13">
        <v>0.41010000000000002</v>
      </c>
      <c r="H35" s="14">
        <f>ROUND(VLOOKUP(C35,'[2]Hospital Capital %'!$C$2:$M$98,11,FALSE),4)</f>
        <v>8.9800000000000005E-2</v>
      </c>
      <c r="I35" s="15">
        <f>ROUND(VLOOKUP(C35,'[1]SFY 25 Acute Web File'!$C$2:$O$103,13,FALSE),2)</f>
        <v>52668.05</v>
      </c>
      <c r="J35" s="16">
        <v>0.78</v>
      </c>
    </row>
    <row r="36" spans="1:10" x14ac:dyDescent="0.3">
      <c r="A36" s="9" t="s">
        <v>77</v>
      </c>
      <c r="B36" s="9"/>
      <c r="C36" s="10" t="s">
        <v>78</v>
      </c>
      <c r="D36" s="11">
        <v>0.89400000000000002</v>
      </c>
      <c r="E36" s="12">
        <f>ROUND(VLOOKUP(C36,'[1]SFY 25 Acute Web File'!$C$2:$M$103,11,FALSE),2)</f>
        <v>12967.95</v>
      </c>
      <c r="F36" s="12">
        <f>ROUND(VLOOKUP(C36,'[1]SFY 25 Acute Web File'!$C$2:$N$103,12,FALSE),2)</f>
        <v>1139.73</v>
      </c>
      <c r="G36" s="13">
        <v>0.186</v>
      </c>
      <c r="H36" s="14">
        <f>ROUND(VLOOKUP(C36,'[2]Hospital Capital %'!$C$2:$M$98,11,FALSE),4)</f>
        <v>7.6600000000000001E-2</v>
      </c>
      <c r="I36" s="15">
        <f>ROUND(VLOOKUP(C36,'[1]SFY 25 Acute Web File'!$C$2:$O$103,13,FALSE),2)</f>
        <v>52668.05</v>
      </c>
      <c r="J36" s="16">
        <v>0.78</v>
      </c>
    </row>
    <row r="37" spans="1:10" x14ac:dyDescent="0.3">
      <c r="A37" s="9" t="s">
        <v>79</v>
      </c>
      <c r="B37" s="9"/>
      <c r="C37" s="10" t="s">
        <v>80</v>
      </c>
      <c r="D37" s="11">
        <v>1.0125</v>
      </c>
      <c r="E37" s="12">
        <f>ROUND(VLOOKUP(C37,'[1]SFY 25 Acute Web File'!$C$2:$M$103,11,FALSE),2)</f>
        <v>13824.49</v>
      </c>
      <c r="F37" s="12">
        <f>ROUND(VLOOKUP(C37,'[1]SFY 25 Acute Web File'!$C$2:$N$103,12,FALSE),2)</f>
        <v>2090.08</v>
      </c>
      <c r="G37" s="13">
        <v>0.31319999999999998</v>
      </c>
      <c r="H37" s="14">
        <f>ROUND(VLOOKUP(C37,'[2]Hospital Capital %'!$C$2:$M$98,11,FALSE),4)</f>
        <v>0.246</v>
      </c>
      <c r="I37" s="15">
        <f>ROUND(VLOOKUP(C37,'[1]SFY 25 Acute Web File'!$C$2:$O$103,13,FALSE),2)</f>
        <v>52668.05</v>
      </c>
      <c r="J37" s="16">
        <v>0.65159999999999996</v>
      </c>
    </row>
    <row r="38" spans="1:10" x14ac:dyDescent="0.3">
      <c r="A38" s="9" t="s">
        <v>81</v>
      </c>
      <c r="B38" s="9"/>
      <c r="C38" s="10" t="s">
        <v>82</v>
      </c>
      <c r="D38" s="11">
        <v>0.9204</v>
      </c>
      <c r="E38" s="12">
        <f>ROUND(VLOOKUP(C38,'[1]SFY 25 Acute Web File'!$C$2:$M$103,11,FALSE),2)</f>
        <v>13158.77</v>
      </c>
      <c r="F38" s="12">
        <f>ROUND(VLOOKUP(C38,'[1]SFY 25 Acute Web File'!$C$2:$N$103,12,FALSE),2)</f>
        <v>1156.51</v>
      </c>
      <c r="G38" s="13">
        <v>9.3200000000000005E-2</v>
      </c>
      <c r="H38" s="14">
        <f>ROUND(VLOOKUP(C38,'[2]Hospital Capital %'!$C$2:$M$98,11,FALSE),4)</f>
        <v>7.4999999999999997E-2</v>
      </c>
      <c r="I38" s="15">
        <f>ROUND(VLOOKUP(C38,'[1]SFY 25 Acute Web File'!$C$2:$O$103,13,FALSE),2)</f>
        <v>52668.05</v>
      </c>
      <c r="J38" s="16">
        <v>0.78</v>
      </c>
    </row>
    <row r="39" spans="1:10" x14ac:dyDescent="0.3">
      <c r="A39" s="9" t="s">
        <v>83</v>
      </c>
      <c r="B39" s="9"/>
      <c r="C39" s="10" t="s">
        <v>84</v>
      </c>
      <c r="D39" s="11">
        <v>0.76380000000000003</v>
      </c>
      <c r="E39" s="12">
        <f>ROUND(VLOOKUP(C39,'[1]SFY 25 Acute Web File'!$C$2:$M$103,11,FALSE),2)</f>
        <v>12026.82</v>
      </c>
      <c r="F39" s="12">
        <f>ROUND(VLOOKUP(C39,'[1]SFY 25 Acute Web File'!$C$2:$N$103,12,FALSE),2)</f>
        <v>1057.03</v>
      </c>
      <c r="G39" s="13">
        <v>0.2316</v>
      </c>
      <c r="H39" s="14">
        <f>ROUND(VLOOKUP(C39,'[2]Hospital Capital %'!$C$2:$M$98,11,FALSE),4)</f>
        <v>6.6600000000000006E-2</v>
      </c>
      <c r="I39" s="15">
        <f>ROUND(VLOOKUP(C39,'[1]SFY 25 Acute Web File'!$C$2:$O$103,13,FALSE),2)</f>
        <v>52668.05</v>
      </c>
      <c r="J39" s="16">
        <v>0.78</v>
      </c>
    </row>
    <row r="40" spans="1:10" x14ac:dyDescent="0.3">
      <c r="A40" s="9" t="s">
        <v>85</v>
      </c>
      <c r="B40" s="9"/>
      <c r="C40" s="10" t="s">
        <v>86</v>
      </c>
      <c r="D40" s="11">
        <v>0.70960000000000001</v>
      </c>
      <c r="E40" s="12">
        <f>ROUND(VLOOKUP(C40,'[1]SFY 25 Acute Web File'!$C$2:$M$103,11,FALSE),2)</f>
        <v>11635.04</v>
      </c>
      <c r="F40" s="12">
        <f>ROUND(VLOOKUP(C40,'[1]SFY 25 Acute Web File'!$C$2:$N$103,12,FALSE),2)</f>
        <v>1022.58</v>
      </c>
      <c r="G40" s="13">
        <v>0.25169999999999998</v>
      </c>
      <c r="H40" s="14">
        <f>ROUND(VLOOKUP(C40,'[2]Hospital Capital %'!$C$2:$M$98,11,FALSE),4)</f>
        <v>3.1699999999999999E-2</v>
      </c>
      <c r="I40" s="15">
        <f>ROUND(VLOOKUP(C40,'[1]SFY 25 Acute Web File'!$C$2:$O$103,13,FALSE),2)</f>
        <v>52668.05</v>
      </c>
      <c r="J40" s="16">
        <v>0.78</v>
      </c>
    </row>
    <row r="41" spans="1:10" x14ac:dyDescent="0.3">
      <c r="A41" s="9" t="s">
        <v>87</v>
      </c>
      <c r="B41" s="9"/>
      <c r="C41" s="10" t="s">
        <v>88</v>
      </c>
      <c r="D41" s="11">
        <v>1.0125</v>
      </c>
      <c r="E41" s="12">
        <f>ROUND(VLOOKUP(C41,'[1]SFY 25 Acute Web File'!$C$2:$M$103,11,FALSE),2)</f>
        <v>13824.49</v>
      </c>
      <c r="F41" s="12">
        <f>ROUND(VLOOKUP(C41,'[1]SFY 25 Acute Web File'!$C$2:$N$103,12,FALSE),2)</f>
        <v>1215.02</v>
      </c>
      <c r="G41" s="13">
        <v>0.47549999999999998</v>
      </c>
      <c r="H41" s="14">
        <f>ROUND(VLOOKUP(C41,'[2]Hospital Capital %'!$C$2:$M$98,11,FALSE),4)</f>
        <v>6.7500000000000004E-2</v>
      </c>
      <c r="I41" s="15">
        <f>ROUND(VLOOKUP(C41,'[1]SFY 25 Acute Web File'!$C$2:$O$103,13,FALSE),2)</f>
        <v>52668.05</v>
      </c>
      <c r="J41" s="16">
        <v>0.78</v>
      </c>
    </row>
    <row r="42" spans="1:10" x14ac:dyDescent="0.3">
      <c r="A42" s="9" t="s">
        <v>89</v>
      </c>
      <c r="B42" s="9"/>
      <c r="C42" s="10" t="s">
        <v>90</v>
      </c>
      <c r="D42" s="11">
        <v>1.0125</v>
      </c>
      <c r="E42" s="12">
        <f>ROUND(VLOOKUP(C42,'[1]SFY 25 Acute Web File'!$C$2:$M$103,11,FALSE),2)</f>
        <v>13824.49</v>
      </c>
      <c r="F42" s="12">
        <f>ROUND(VLOOKUP(C42,'[1]SFY 25 Acute Web File'!$C$2:$N$103,12,FALSE),2)</f>
        <v>1215.02</v>
      </c>
      <c r="G42" s="13">
        <v>0.50470000000000004</v>
      </c>
      <c r="H42" s="14">
        <f>ROUND(VLOOKUP(C42,'[2]Hospital Capital %'!$C$2:$M$98,11,FALSE),4)</f>
        <v>7.2999999999999995E-2</v>
      </c>
      <c r="I42" s="15">
        <f>ROUND(VLOOKUP(C42,'[1]SFY 25 Acute Web File'!$C$2:$O$103,13,FALSE),2)</f>
        <v>52668.05</v>
      </c>
      <c r="J42" s="16">
        <v>0.78</v>
      </c>
    </row>
    <row r="43" spans="1:10" x14ac:dyDescent="0.3">
      <c r="A43" s="9" t="s">
        <v>91</v>
      </c>
      <c r="B43" s="9"/>
      <c r="C43" s="10" t="s">
        <v>92</v>
      </c>
      <c r="D43" s="11">
        <v>1.0125</v>
      </c>
      <c r="E43" s="12">
        <f>ROUND(VLOOKUP(C43,'[1]SFY 25 Acute Web File'!$C$2:$M$103,11,FALSE),2)</f>
        <v>13824.49</v>
      </c>
      <c r="F43" s="12">
        <f>ROUND(VLOOKUP(C43,'[1]SFY 25 Acute Web File'!$C$2:$N$103,12,FALSE),2)</f>
        <v>1215.02</v>
      </c>
      <c r="G43" s="13">
        <v>0.42709999999999998</v>
      </c>
      <c r="H43" s="14">
        <f>ROUND(VLOOKUP(C43,'[2]Hospital Capital %'!$C$2:$M$98,11,FALSE),4)</f>
        <v>8.2500000000000004E-2</v>
      </c>
      <c r="I43" s="15">
        <f>ROUND(VLOOKUP(C43,'[1]SFY 25 Acute Web File'!$C$2:$O$103,13,FALSE),2)</f>
        <v>52668.05</v>
      </c>
      <c r="J43" s="16">
        <v>0.78</v>
      </c>
    </row>
    <row r="44" spans="1:10" x14ac:dyDescent="0.3">
      <c r="A44" s="9" t="s">
        <v>93</v>
      </c>
      <c r="B44" s="9"/>
      <c r="C44" s="10" t="s">
        <v>94</v>
      </c>
      <c r="D44" s="11">
        <v>1.0125</v>
      </c>
      <c r="E44" s="12">
        <f>ROUND(VLOOKUP(C44,'[1]SFY 25 Acute Web File'!$C$2:$M$103,11,FALSE),2)</f>
        <v>13824.49</v>
      </c>
      <c r="F44" s="12">
        <f>ROUND(VLOOKUP(C44,'[1]SFY 25 Acute Web File'!$C$2:$N$103,12,FALSE),2)</f>
        <v>1215.02</v>
      </c>
      <c r="G44" s="13">
        <v>0.55020000000000002</v>
      </c>
      <c r="H44" s="14">
        <f>ROUND(VLOOKUP(C44,'[2]Hospital Capital %'!$C$2:$M$98,11,FALSE),4)</f>
        <v>0.1045</v>
      </c>
      <c r="I44" s="15">
        <f>ROUND(VLOOKUP(C44,'[1]SFY 25 Acute Web File'!$C$2:$O$103,13,FALSE),2)</f>
        <v>52668.05</v>
      </c>
      <c r="J44" s="16">
        <v>0.78</v>
      </c>
    </row>
    <row r="45" spans="1:10" x14ac:dyDescent="0.3">
      <c r="A45" s="9" t="s">
        <v>95</v>
      </c>
      <c r="B45" s="9"/>
      <c r="C45" s="10" t="s">
        <v>96</v>
      </c>
      <c r="D45" s="11">
        <v>0.98770000000000002</v>
      </c>
      <c r="E45" s="12">
        <f>ROUND(VLOOKUP(C45,'[1]SFY 25 Acute Web File'!$C$2:$M$103,11,FALSE),2)</f>
        <v>13645.23</v>
      </c>
      <c r="F45" s="12">
        <f>ROUND(VLOOKUP(C45,'[1]SFY 25 Acute Web File'!$C$2:$N$103,12,FALSE),2)</f>
        <v>1199.26</v>
      </c>
      <c r="G45" s="13">
        <v>0.2596</v>
      </c>
      <c r="H45" s="14">
        <f>ROUND(VLOOKUP(C45,'[2]Hospital Capital %'!$C$2:$M$98,11,FALSE),4)</f>
        <v>0.1045</v>
      </c>
      <c r="I45" s="15">
        <f>ROUND(VLOOKUP(C45,'[1]SFY 25 Acute Web File'!$C$2:$O$103,13,FALSE),2)</f>
        <v>52668.05</v>
      </c>
      <c r="J45" s="16">
        <v>0.78</v>
      </c>
    </row>
    <row r="46" spans="1:10" s="20" customFormat="1" x14ac:dyDescent="0.3">
      <c r="A46" s="9" t="s">
        <v>97</v>
      </c>
      <c r="B46" s="9"/>
      <c r="C46" s="10" t="s">
        <v>98</v>
      </c>
      <c r="D46" s="19">
        <v>0.9204</v>
      </c>
      <c r="E46" s="12">
        <f>ROUND(VLOOKUP(C46,'[1]SFY 25 Acute Web File'!$C$2:$M$103,11,FALSE),2)</f>
        <v>13158.77</v>
      </c>
      <c r="F46" s="12">
        <f>ROUND(VLOOKUP(C46,'[1]SFY 25 Acute Web File'!$C$2:$N$103,12,FALSE),2)</f>
        <v>1156.51</v>
      </c>
      <c r="G46" s="13">
        <v>8.1600000000000006E-2</v>
      </c>
      <c r="H46" s="14">
        <f>ROUND(VLOOKUP(C46,'[2]Hospital Capital %'!$C$2:$M$98,11,FALSE),4)</f>
        <v>8.2199999999999995E-2</v>
      </c>
      <c r="I46" s="15">
        <f>ROUND(VLOOKUP(C46,'[1]SFY 25 Acute Web File'!$C$2:$O$103,13,FALSE),2)</f>
        <v>52668.05</v>
      </c>
      <c r="J46" s="19">
        <v>0.78</v>
      </c>
    </row>
    <row r="47" spans="1:10" x14ac:dyDescent="0.3">
      <c r="A47" s="9" t="s">
        <v>99</v>
      </c>
      <c r="B47" s="9"/>
      <c r="C47" s="10" t="s">
        <v>100</v>
      </c>
      <c r="D47" s="11">
        <v>0.78569999999999995</v>
      </c>
      <c r="E47" s="12">
        <f>ROUND(VLOOKUP(C47,'[1]SFY 25 Acute Web File'!$C$2:$M$103,11,FALSE),2)</f>
        <v>12185.11</v>
      </c>
      <c r="F47" s="12">
        <f>ROUND(VLOOKUP(C47,'[1]SFY 25 Acute Web File'!$C$2:$N$103,12,FALSE),2)</f>
        <v>1070.94</v>
      </c>
      <c r="G47" s="13">
        <v>0.19500000000000001</v>
      </c>
      <c r="H47" s="14">
        <f>ROUND(VLOOKUP(C47,'[2]Hospital Capital %'!$C$2:$M$98,11,FALSE),4)</f>
        <v>6.9500000000000006E-2</v>
      </c>
      <c r="I47" s="15">
        <f>ROUND(VLOOKUP(C47,'[1]SFY 25 Acute Web File'!$C$2:$O$103,13,FALSE),2)</f>
        <v>52668.05</v>
      </c>
      <c r="J47" s="16">
        <v>0.78</v>
      </c>
    </row>
    <row r="48" spans="1:10" x14ac:dyDescent="0.3">
      <c r="A48" s="9" t="s">
        <v>101</v>
      </c>
      <c r="B48" s="9"/>
      <c r="C48" s="10" t="s">
        <v>102</v>
      </c>
      <c r="D48" s="11">
        <v>0.79010000000000002</v>
      </c>
      <c r="E48" s="12">
        <f>ROUND(VLOOKUP(C48,'[1]SFY 25 Acute Web File'!$C$2:$M$103,11,FALSE),2)</f>
        <v>12216.92</v>
      </c>
      <c r="F48" s="12">
        <f>ROUND(VLOOKUP(C48,'[1]SFY 25 Acute Web File'!$C$2:$N$103,12,FALSE),2)</f>
        <v>1073.73</v>
      </c>
      <c r="G48" s="13">
        <v>0.2228</v>
      </c>
      <c r="H48" s="14">
        <f>ROUND(VLOOKUP(C48,'[2]Hospital Capital %'!$C$2:$M$98,11,FALSE),4)</f>
        <v>7.4800000000000005E-2</v>
      </c>
      <c r="I48" s="15">
        <f>ROUND(VLOOKUP(C48,'[1]SFY 25 Acute Web File'!$C$2:$O$103,13,FALSE),2)</f>
        <v>52668.05</v>
      </c>
      <c r="J48" s="16">
        <v>0.78</v>
      </c>
    </row>
    <row r="49" spans="1:10" x14ac:dyDescent="0.3">
      <c r="A49" s="9" t="s">
        <v>103</v>
      </c>
      <c r="B49" s="9"/>
      <c r="C49" s="10" t="s">
        <v>104</v>
      </c>
      <c r="D49" s="11">
        <v>0.79010000000000002</v>
      </c>
      <c r="E49" s="12">
        <f>ROUND(VLOOKUP(C49,'[1]SFY 25 Acute Web File'!$C$2:$M$103,11,FALSE),2)</f>
        <v>17161.48</v>
      </c>
      <c r="F49" s="12">
        <f>ROUND(VLOOKUP(C49,'[1]SFY 25 Acute Web File'!$C$2:$N$103,12,FALSE),2)</f>
        <v>1577.03</v>
      </c>
      <c r="G49" s="13">
        <v>0.2596</v>
      </c>
      <c r="H49" s="14">
        <f>ROUND(VLOOKUP(C49,'[2]Hospital Capital %'!$C$2:$M$98,11,FALSE),4)</f>
        <v>7.3099999999999998E-2</v>
      </c>
      <c r="I49" s="15">
        <f>ROUND(VLOOKUP(C49,'[1]SFY 25 Acute Web File'!$C$2:$O$103,13,FALSE),2)</f>
        <v>52668.05</v>
      </c>
      <c r="J49" s="16">
        <v>0.78</v>
      </c>
    </row>
    <row r="50" spans="1:10" x14ac:dyDescent="0.3">
      <c r="A50" s="9" t="s">
        <v>105</v>
      </c>
      <c r="B50" s="9"/>
      <c r="C50" s="10" t="s">
        <v>106</v>
      </c>
      <c r="D50" s="11">
        <v>0.85119999999999996</v>
      </c>
      <c r="E50" s="12">
        <f>ROUND(VLOOKUP(C50,'[1]SFY 25 Acute Web File'!$C$2:$M$103,11,FALSE),2)</f>
        <v>12658.57</v>
      </c>
      <c r="F50" s="12">
        <f>ROUND(VLOOKUP(C50,'[1]SFY 25 Acute Web File'!$C$2:$N$103,12,FALSE),2)</f>
        <v>1112.55</v>
      </c>
      <c r="G50" s="13">
        <v>0.11219999999999999</v>
      </c>
      <c r="H50" s="14">
        <f>ROUND(VLOOKUP(C50,'[2]Hospital Capital %'!$C$2:$M$98,11,FALSE),4)</f>
        <v>7.3499999999999996E-2</v>
      </c>
      <c r="I50" s="15">
        <f>ROUND(VLOOKUP(C50,'[1]SFY 25 Acute Web File'!$C$2:$O$103,13,FALSE),2)</f>
        <v>52668.05</v>
      </c>
      <c r="J50" s="16">
        <v>0.78</v>
      </c>
    </row>
    <row r="51" spans="1:10" x14ac:dyDescent="0.3">
      <c r="A51" s="9" t="s">
        <v>107</v>
      </c>
      <c r="B51" s="9"/>
      <c r="C51" s="10" t="s">
        <v>108</v>
      </c>
      <c r="D51" s="11">
        <v>0.79010000000000002</v>
      </c>
      <c r="E51" s="12">
        <f>ROUND(VLOOKUP(C51,'[1]SFY 25 Acute Web File'!$C$2:$M$103,11,FALSE),2)</f>
        <v>12216.92</v>
      </c>
      <c r="F51" s="12">
        <f>ROUND(VLOOKUP(C51,'[1]SFY 25 Acute Web File'!$C$2:$N$103,12,FALSE),2)</f>
        <v>1073.73</v>
      </c>
      <c r="G51" s="13">
        <v>0.26879999999999998</v>
      </c>
      <c r="H51" s="14">
        <f>ROUND(VLOOKUP(C51,'[2]Hospital Capital %'!$C$2:$M$98,11,FALSE),4)</f>
        <v>7.2099999999999997E-2</v>
      </c>
      <c r="I51" s="15">
        <f>ROUND(VLOOKUP(C51,'[1]SFY 25 Acute Web File'!$C$2:$O$103,13,FALSE),2)</f>
        <v>52668.05</v>
      </c>
      <c r="J51" s="16">
        <v>0.78</v>
      </c>
    </row>
    <row r="52" spans="1:10" x14ac:dyDescent="0.3">
      <c r="A52" s="9" t="s">
        <v>109</v>
      </c>
      <c r="B52" s="9"/>
      <c r="C52" s="10" t="s">
        <v>110</v>
      </c>
      <c r="D52" s="11">
        <v>1.0125</v>
      </c>
      <c r="E52" s="12">
        <f>ROUND(VLOOKUP(C52,'[1]SFY 25 Acute Web File'!$C$2:$M$103,11,FALSE),2)</f>
        <v>13824.49</v>
      </c>
      <c r="F52" s="12">
        <f>ROUND(VLOOKUP(C52,'[1]SFY 25 Acute Web File'!$C$2:$N$103,12,FALSE),2)</f>
        <v>1215.02</v>
      </c>
      <c r="G52" s="13">
        <v>0.5081</v>
      </c>
      <c r="H52" s="14">
        <f>ROUND(VLOOKUP(C52,'[2]Hospital Capital %'!$C$2:$M$98,11,FALSE),4)</f>
        <v>0.13139999999999999</v>
      </c>
      <c r="I52" s="15">
        <f>ROUND(VLOOKUP(C52,'[1]SFY 25 Acute Web File'!$C$2:$O$103,13,FALSE),2)</f>
        <v>52668.05</v>
      </c>
      <c r="J52" s="16">
        <v>0.78</v>
      </c>
    </row>
    <row r="53" spans="1:10" x14ac:dyDescent="0.3">
      <c r="A53" s="21" t="s">
        <v>111</v>
      </c>
      <c r="B53" s="21"/>
      <c r="C53" s="10" t="s">
        <v>112</v>
      </c>
      <c r="D53" s="11">
        <v>0.93500000000000005</v>
      </c>
      <c r="E53" s="12">
        <f>ROUND(VLOOKUP(C53,'[1]SFY 25 Acute Web File'!$C$2:$M$103,11,FALSE),2)</f>
        <v>13264.3</v>
      </c>
      <c r="F53" s="12">
        <f>ROUND(VLOOKUP(C53,'[1]SFY 25 Acute Web File'!$C$2:$N$103,12,FALSE),2)</f>
        <v>1165.78</v>
      </c>
      <c r="G53" s="13">
        <v>0.3856</v>
      </c>
      <c r="H53" s="14">
        <f>ROUND(VLOOKUP(C53,'[2]Hospital Capital %'!$C$2:$M$98,11,FALSE),4)</f>
        <v>5.2600000000000001E-2</v>
      </c>
      <c r="I53" s="15">
        <f>ROUND(VLOOKUP(C53,'[1]SFY 25 Acute Web File'!$C$2:$O$103,13,FALSE),2)</f>
        <v>52668.05</v>
      </c>
      <c r="J53" s="16">
        <v>0.78</v>
      </c>
    </row>
    <row r="54" spans="1:10" x14ac:dyDescent="0.3">
      <c r="A54" s="9" t="s">
        <v>113</v>
      </c>
      <c r="B54" s="9"/>
      <c r="C54" s="10" t="s">
        <v>114</v>
      </c>
      <c r="D54" s="11">
        <v>0.89400000000000002</v>
      </c>
      <c r="E54" s="12">
        <f>ROUND(VLOOKUP(C54,'[1]SFY 25 Acute Web File'!$C$2:$M$103,11,FALSE),2)</f>
        <v>12967.95</v>
      </c>
      <c r="F54" s="12">
        <f>ROUND(VLOOKUP(C54,'[1]SFY 25 Acute Web File'!$C$2:$N$103,12,FALSE),2)</f>
        <v>1139.73</v>
      </c>
      <c r="G54" s="13">
        <v>0.42349999999999999</v>
      </c>
      <c r="H54" s="14">
        <f>ROUND(VLOOKUP(C54,'[2]Hospital Capital %'!$C$2:$M$98,11,FALSE),4)</f>
        <v>7.0900000000000005E-2</v>
      </c>
      <c r="I54" s="15">
        <f>ROUND(VLOOKUP(C54,'[1]SFY 25 Acute Web File'!$C$2:$O$103,13,FALSE),2)</f>
        <v>52668.05</v>
      </c>
      <c r="J54" s="16">
        <v>0.78</v>
      </c>
    </row>
    <row r="55" spans="1:10" x14ac:dyDescent="0.3">
      <c r="A55" s="9" t="s">
        <v>115</v>
      </c>
      <c r="B55" s="9"/>
      <c r="C55" s="10" t="s">
        <v>116</v>
      </c>
      <c r="D55" s="11">
        <v>1.0125</v>
      </c>
      <c r="E55" s="12">
        <f>ROUND(VLOOKUP(C55,'[1]SFY 25 Acute Web File'!$C$2:$M$103,11,FALSE),2)</f>
        <v>13824.49</v>
      </c>
      <c r="F55" s="12">
        <f>ROUND(VLOOKUP(C55,'[1]SFY 25 Acute Web File'!$C$2:$N$103,12,FALSE),2)</f>
        <v>1215.02</v>
      </c>
      <c r="G55" s="13">
        <v>0.37380000000000002</v>
      </c>
      <c r="H55" s="14">
        <f>ROUND(VLOOKUP(C55,'[2]Hospital Capital %'!$C$2:$M$98,11,FALSE),4)</f>
        <v>7.8399999999999997E-2</v>
      </c>
      <c r="I55" s="15">
        <f>ROUND(VLOOKUP(C55,'[1]SFY 25 Acute Web File'!$C$2:$O$103,13,FALSE),2)</f>
        <v>52668.05</v>
      </c>
      <c r="J55" s="16">
        <v>0.78</v>
      </c>
    </row>
    <row r="56" spans="1:10" x14ac:dyDescent="0.3">
      <c r="A56" s="9" t="s">
        <v>117</v>
      </c>
      <c r="B56" s="9"/>
      <c r="C56" s="10" t="s">
        <v>118</v>
      </c>
      <c r="D56" s="11">
        <v>0.89400000000000002</v>
      </c>
      <c r="E56" s="12">
        <f>ROUND(VLOOKUP(C56,'[1]SFY 25 Acute Web File'!$C$2:$M$103,11,FALSE),2)</f>
        <v>12967.95</v>
      </c>
      <c r="F56" s="12">
        <f>ROUND(VLOOKUP(C56,'[1]SFY 25 Acute Web File'!$C$2:$N$103,12,FALSE),2)</f>
        <v>1139.73</v>
      </c>
      <c r="G56" s="13">
        <v>0.39610000000000001</v>
      </c>
      <c r="H56" s="14">
        <f>ROUND(VLOOKUP(C56,'[2]Hospital Capital %'!$C$2:$M$98,11,FALSE),4)</f>
        <v>9.3899999999999997E-2</v>
      </c>
      <c r="I56" s="15">
        <f>ROUND(VLOOKUP(C56,'[1]SFY 25 Acute Web File'!$C$2:$O$103,13,FALSE),2)</f>
        <v>52668.05</v>
      </c>
      <c r="J56" s="16">
        <v>0.78</v>
      </c>
    </row>
    <row r="57" spans="1:10" x14ac:dyDescent="0.3">
      <c r="A57" s="9" t="s">
        <v>119</v>
      </c>
      <c r="B57" s="9"/>
      <c r="C57" s="10" t="s">
        <v>120</v>
      </c>
      <c r="D57" s="11">
        <v>0.9204</v>
      </c>
      <c r="E57" s="12">
        <f>ROUND(VLOOKUP(C57,'[1]SFY 25 Acute Web File'!$C$2:$M$103,11,FALSE),2)</f>
        <v>13158.77</v>
      </c>
      <c r="F57" s="12">
        <f>ROUND(VLOOKUP(C57,'[1]SFY 25 Acute Web File'!$C$2:$N$103,12,FALSE),2)</f>
        <v>1989.44</v>
      </c>
      <c r="G57" s="13">
        <v>0.22770000000000001</v>
      </c>
      <c r="H57" s="14">
        <f>ROUND(VLOOKUP(C57,'[2]Hospital Capital %'!$C$2:$M$98,11,FALSE),4)</f>
        <v>7.2900000000000006E-2</v>
      </c>
      <c r="I57" s="15">
        <f>ROUND(VLOOKUP(C57,'[1]SFY 25 Acute Web File'!$C$2:$O$103,13,FALSE),2)</f>
        <v>52668.05</v>
      </c>
      <c r="J57" s="16">
        <v>0.65159999999999996</v>
      </c>
    </row>
    <row r="58" spans="1:10" s="27" customFormat="1" hidden="1" x14ac:dyDescent="0.3">
      <c r="A58" s="22" t="s">
        <v>121</v>
      </c>
      <c r="B58" s="22"/>
      <c r="C58" s="23" t="s">
        <v>122</v>
      </c>
      <c r="D58" s="24">
        <v>0.85119999999999996</v>
      </c>
      <c r="E58" s="12">
        <f>ROUND(VLOOKUP(C58,'[1]SFY 25 Acute Web File'!$C$2:$M$103,11,FALSE),2)</f>
        <v>12658.57</v>
      </c>
      <c r="F58" s="12">
        <f>ROUND(VLOOKUP(C58,'[1]SFY 25 Acute Web File'!$C$2:$N$103,12,FALSE),2)</f>
        <v>1112.54</v>
      </c>
      <c r="G58" s="25">
        <v>0.2596</v>
      </c>
      <c r="H58" s="14" t="e">
        <f>ROUND(VLOOKUP(C58,'[2]Hospital Capital %'!$C$2:$M$98,11,FALSE),4)</f>
        <v>#N/A</v>
      </c>
      <c r="I58" s="15">
        <f>ROUND(VLOOKUP(C58,'[1]SFY 25 Acute Web File'!$C$2:$O$103,13,FALSE),2)</f>
        <v>52668.05</v>
      </c>
      <c r="J58" s="26">
        <v>0.78</v>
      </c>
    </row>
    <row r="59" spans="1:10" x14ac:dyDescent="0.3">
      <c r="A59" s="9" t="s">
        <v>123</v>
      </c>
      <c r="B59" s="9"/>
      <c r="C59" s="10" t="s">
        <v>124</v>
      </c>
      <c r="D59" s="11">
        <v>0.85189999999999999</v>
      </c>
      <c r="E59" s="12">
        <f>ROUND(VLOOKUP(C59,'[1]SFY 25 Acute Web File'!$C$2:$M$103,11,FALSE),2)</f>
        <v>12663.63</v>
      </c>
      <c r="F59" s="12">
        <f>ROUND(VLOOKUP(C59,'[1]SFY 25 Acute Web File'!$C$2:$N$103,12,FALSE),2)</f>
        <v>1112.99</v>
      </c>
      <c r="G59" s="13">
        <v>0.1774</v>
      </c>
      <c r="H59" s="14">
        <f>ROUND(VLOOKUP(C59,'[2]Hospital Capital %'!$C$2:$M$98,11,FALSE),4)</f>
        <v>8.6099999999999996E-2</v>
      </c>
      <c r="I59" s="15">
        <f>ROUND(VLOOKUP(C59,'[1]SFY 25 Acute Web File'!$C$2:$O$103,13,FALSE),2)</f>
        <v>52668.05</v>
      </c>
      <c r="J59" s="16">
        <v>0.78</v>
      </c>
    </row>
    <row r="60" spans="1:10" x14ac:dyDescent="0.3">
      <c r="A60" s="9" t="s">
        <v>125</v>
      </c>
      <c r="B60" s="9"/>
      <c r="C60" s="10" t="s">
        <v>126</v>
      </c>
      <c r="D60" s="11">
        <v>0.92720000000000002</v>
      </c>
      <c r="E60" s="12">
        <f>ROUND(VLOOKUP(C60,'[1]SFY 25 Acute Web File'!$C$2:$M$103,11,FALSE),2)</f>
        <v>13207.92</v>
      </c>
      <c r="F60" s="12">
        <f>ROUND(VLOOKUP(C60,'[1]SFY 25 Acute Web File'!$C$2:$N$103,12,FALSE),2)</f>
        <v>1160.82</v>
      </c>
      <c r="G60" s="13">
        <v>0.2596</v>
      </c>
      <c r="H60" s="14">
        <f>ROUND(VLOOKUP(C60,'[2]Hospital Capital %'!$C$2:$M$98,11,FALSE),4)</f>
        <v>6.4100000000000004E-2</v>
      </c>
      <c r="I60" s="15">
        <f>ROUND(VLOOKUP(C60,'[1]SFY 25 Acute Web File'!$C$2:$O$103,13,FALSE),2)</f>
        <v>52668.05</v>
      </c>
      <c r="J60" s="16">
        <v>0.78</v>
      </c>
    </row>
    <row r="61" spans="1:10" x14ac:dyDescent="0.3">
      <c r="A61" s="9" t="s">
        <v>127</v>
      </c>
      <c r="B61" s="9"/>
      <c r="C61" s="10" t="s">
        <v>128</v>
      </c>
      <c r="D61" s="11">
        <v>0.79010000000000002</v>
      </c>
      <c r="E61" s="12">
        <f>ROUND(VLOOKUP(C61,'[1]SFY 25 Acute Web File'!$C$2:$M$103,11,FALSE),2)</f>
        <v>12216.92</v>
      </c>
      <c r="F61" s="12">
        <f>ROUND(VLOOKUP(C61,'[1]SFY 25 Acute Web File'!$C$2:$N$103,12,FALSE),2)</f>
        <v>1073.73</v>
      </c>
      <c r="G61" s="13">
        <v>0.22839999999999999</v>
      </c>
      <c r="H61" s="14">
        <f>ROUND(VLOOKUP(C61,'[2]Hospital Capital %'!$C$2:$M$98,11,FALSE),4)</f>
        <v>7.6600000000000001E-2</v>
      </c>
      <c r="I61" s="15">
        <f>ROUND(VLOOKUP(C61,'[1]SFY 25 Acute Web File'!$C$2:$O$103,13,FALSE),2)</f>
        <v>52668.05</v>
      </c>
      <c r="J61" s="16">
        <v>0.78</v>
      </c>
    </row>
    <row r="62" spans="1:10" x14ac:dyDescent="0.3">
      <c r="A62" s="9" t="s">
        <v>129</v>
      </c>
      <c r="B62" s="9"/>
      <c r="C62" s="10" t="s">
        <v>130</v>
      </c>
      <c r="D62" s="11">
        <v>1.0125</v>
      </c>
      <c r="E62" s="12">
        <f>ROUND(VLOOKUP(C62,'[1]SFY 25 Acute Web File'!$C$2:$M$103,11,FALSE),2)</f>
        <v>19419.68</v>
      </c>
      <c r="F62" s="12">
        <f>ROUND(VLOOKUP(C62,'[1]SFY 25 Acute Web File'!$C$2:$N$103,12,FALSE),2)</f>
        <v>1784.55</v>
      </c>
      <c r="G62" s="13">
        <v>0.94330000000000003</v>
      </c>
      <c r="H62" s="14">
        <f>ROUND(VLOOKUP(C62,'[2]Hospital Capital %'!$C$2:$M$98,11,FALSE),4)</f>
        <v>0.94440000000000002</v>
      </c>
      <c r="I62" s="15">
        <f>ROUND(VLOOKUP(C62,'[1]SFY 25 Acute Web File'!$C$2:$O$103,13,FALSE),2)</f>
        <v>52668.05</v>
      </c>
      <c r="J62" s="16">
        <v>0.78</v>
      </c>
    </row>
    <row r="63" spans="1:10" s="27" customFormat="1" hidden="1" x14ac:dyDescent="0.3">
      <c r="A63" s="22" t="s">
        <v>131</v>
      </c>
      <c r="B63" s="22"/>
      <c r="C63" s="23" t="s">
        <v>132</v>
      </c>
      <c r="D63" s="24">
        <v>0.92720000000000002</v>
      </c>
      <c r="E63" s="12">
        <f>ROUND(VLOOKUP(C63,'[1]SFY 25 Acute Web File'!$C$2:$M$103,11,FALSE),2)</f>
        <v>18553.560000000001</v>
      </c>
      <c r="F63" s="12">
        <f>ROUND(VLOOKUP(C63,'[1]SFY 25 Acute Web File'!$C$2:$N$103,12,FALSE),2)</f>
        <v>1704.94</v>
      </c>
      <c r="G63" s="25">
        <v>0.2596</v>
      </c>
      <c r="H63" s="14" t="e">
        <f>ROUND(VLOOKUP(C63,'[2]Hospital Capital %'!$C$2:$M$98,11,FALSE),4)</f>
        <v>#N/A</v>
      </c>
      <c r="I63" s="15">
        <f>ROUND(VLOOKUP(C63,'[1]SFY 25 Acute Web File'!$C$2:$O$103,13,FALSE),2)</f>
        <v>52668.05</v>
      </c>
      <c r="J63" s="26">
        <v>0.78</v>
      </c>
    </row>
    <row r="64" spans="1:10" s="27" customFormat="1" hidden="1" x14ac:dyDescent="0.3">
      <c r="A64" s="22" t="s">
        <v>133</v>
      </c>
      <c r="B64" s="22"/>
      <c r="C64" s="23" t="s">
        <v>134</v>
      </c>
      <c r="D64" s="24">
        <v>0.90380000000000005</v>
      </c>
      <c r="E64" s="12">
        <f>ROUND(VLOOKUP(C64,'[1]SFY 25 Acute Web File'!$C$2:$M$103,11,FALSE),2)</f>
        <v>13038.77</v>
      </c>
      <c r="F64" s="12">
        <f>ROUND(VLOOKUP(C64,'[1]SFY 25 Acute Web File'!$C$2:$N$103,12,FALSE),2)</f>
        <v>1145.95</v>
      </c>
      <c r="G64" s="25">
        <v>0.2596</v>
      </c>
      <c r="H64" s="14" t="e">
        <f>ROUND(VLOOKUP(C64,'[2]Hospital Capital %'!$C$2:$M$98,11,FALSE),4)</f>
        <v>#N/A</v>
      </c>
      <c r="I64" s="15">
        <f>ROUND(VLOOKUP(C64,'[1]SFY 25 Acute Web File'!$C$2:$O$103,13,FALSE),2)</f>
        <v>52668.05</v>
      </c>
      <c r="J64" s="26">
        <v>0.78</v>
      </c>
    </row>
    <row r="65" spans="1:10" x14ac:dyDescent="0.3">
      <c r="A65" s="9" t="s">
        <v>135</v>
      </c>
      <c r="B65" s="9"/>
      <c r="C65" s="10" t="s">
        <v>136</v>
      </c>
      <c r="D65" s="11">
        <v>1.0125</v>
      </c>
      <c r="E65" s="12">
        <f>ROUND(VLOOKUP(C65,'[1]SFY 25 Acute Web File'!$C$2:$M$103,11,FALSE),2)</f>
        <v>13824.49</v>
      </c>
      <c r="F65" s="12">
        <f>ROUND(VLOOKUP(C65,'[1]SFY 25 Acute Web File'!$C$2:$N$103,12,FALSE),2)</f>
        <v>2090.08</v>
      </c>
      <c r="G65" s="13">
        <v>0.35449999999999998</v>
      </c>
      <c r="H65" s="14">
        <f>ROUND(VLOOKUP(C65,'[2]Hospital Capital %'!$C$2:$M$98,11,FALSE),4)</f>
        <v>0.1244</v>
      </c>
      <c r="I65" s="15">
        <f>ROUND(VLOOKUP(C65,'[1]SFY 25 Acute Web File'!$C$2:$O$103,13,FALSE),2)</f>
        <v>52668.05</v>
      </c>
      <c r="J65" s="16">
        <v>0.65159999999999996</v>
      </c>
    </row>
    <row r="66" spans="1:10" x14ac:dyDescent="0.3">
      <c r="A66" s="9" t="s">
        <v>137</v>
      </c>
      <c r="B66" s="9"/>
      <c r="C66" s="10" t="s">
        <v>138</v>
      </c>
      <c r="D66" s="11">
        <v>0.85189999999999999</v>
      </c>
      <c r="E66" s="12">
        <f>ROUND(VLOOKUP(C66,'[1]SFY 25 Acute Web File'!$C$2:$M$103,11,FALSE),2)</f>
        <v>12663.63</v>
      </c>
      <c r="F66" s="12">
        <f>ROUND(VLOOKUP(C66,'[1]SFY 25 Acute Web File'!$C$2:$N$103,12,FALSE),2)</f>
        <v>1112.99</v>
      </c>
      <c r="G66" s="13">
        <v>0.2112</v>
      </c>
      <c r="H66" s="14">
        <f>ROUND(VLOOKUP(C66,'[2]Hospital Capital %'!$C$2:$M$98,11,FALSE),4)</f>
        <v>0.12180000000000001</v>
      </c>
      <c r="I66" s="15">
        <f>ROUND(VLOOKUP(C66,'[1]SFY 25 Acute Web File'!$C$2:$O$103,13,FALSE),2)</f>
        <v>52668.05</v>
      </c>
      <c r="J66" s="16">
        <v>0.78</v>
      </c>
    </row>
    <row r="67" spans="1:10" x14ac:dyDescent="0.3">
      <c r="A67" s="9" t="s">
        <v>139</v>
      </c>
      <c r="B67" s="9"/>
      <c r="C67" s="10" t="s">
        <v>140</v>
      </c>
      <c r="D67" s="11">
        <v>0.89400000000000002</v>
      </c>
      <c r="E67" s="12">
        <f>ROUND(VLOOKUP(C67,'[1]SFY 25 Acute Web File'!$C$2:$M$103,11,FALSE),2)</f>
        <v>18216.45</v>
      </c>
      <c r="F67" s="12">
        <f>ROUND(VLOOKUP(C67,'[1]SFY 25 Acute Web File'!$C$2:$N$103,12,FALSE),2)</f>
        <v>1673.97</v>
      </c>
      <c r="G67" s="13">
        <v>0.57330000000000003</v>
      </c>
      <c r="H67" s="14">
        <f>ROUND(VLOOKUP(C67,'[2]Hospital Capital %'!$C$2:$M$98,11,FALSE),4)</f>
        <v>0.16850000000000001</v>
      </c>
      <c r="I67" s="15">
        <f>ROUND(VLOOKUP(C67,'[1]SFY 25 Acute Web File'!$C$2:$O$103,13,FALSE),2)</f>
        <v>52668.05</v>
      </c>
      <c r="J67" s="16">
        <v>0.78</v>
      </c>
    </row>
    <row r="68" spans="1:10" x14ac:dyDescent="0.3">
      <c r="A68" s="9" t="s">
        <v>141</v>
      </c>
      <c r="B68" s="9"/>
      <c r="C68" s="10" t="s">
        <v>142</v>
      </c>
      <c r="D68" s="11">
        <v>0.89400000000000002</v>
      </c>
      <c r="E68" s="12">
        <f>ROUND(VLOOKUP(C68,'[1]SFY 25 Acute Web File'!$C$2:$M$103,11,FALSE),2)</f>
        <v>12967.95</v>
      </c>
      <c r="F68" s="12">
        <f>ROUND(VLOOKUP(C68,'[1]SFY 25 Acute Web File'!$C$2:$N$103,12,FALSE),2)</f>
        <v>1139.73</v>
      </c>
      <c r="G68" s="13">
        <v>0.42870000000000003</v>
      </c>
      <c r="H68" s="14">
        <f>ROUND(VLOOKUP(C68,'[2]Hospital Capital %'!$C$2:$M$98,11,FALSE),4)</f>
        <v>0.29599999999999999</v>
      </c>
      <c r="I68" s="15">
        <f>ROUND(VLOOKUP(C68,'[1]SFY 25 Acute Web File'!$C$2:$O$103,13,FALSE),2)</f>
        <v>52668.05</v>
      </c>
      <c r="J68" s="16">
        <v>0.78</v>
      </c>
    </row>
    <row r="69" spans="1:10" x14ac:dyDescent="0.3">
      <c r="A69" s="9" t="s">
        <v>143</v>
      </c>
      <c r="B69" s="9"/>
      <c r="C69" s="10" t="s">
        <v>144</v>
      </c>
      <c r="D69" s="11">
        <v>0.89400000000000002</v>
      </c>
      <c r="E69" s="12">
        <f>ROUND(VLOOKUP(C69,'[1]SFY 25 Acute Web File'!$C$2:$M$103,11,FALSE),2)</f>
        <v>12967.95</v>
      </c>
      <c r="F69" s="12">
        <f>ROUND(VLOOKUP(C69,'[1]SFY 25 Acute Web File'!$C$2:$N$103,12,FALSE),2)</f>
        <v>1139.73</v>
      </c>
      <c r="G69" s="13">
        <v>0.42209999999999998</v>
      </c>
      <c r="H69" s="14">
        <f>ROUND(VLOOKUP(C69,'[2]Hospital Capital %'!$C$2:$M$98,11,FALSE),4)</f>
        <v>0.12720000000000001</v>
      </c>
      <c r="I69" s="15">
        <f>ROUND(VLOOKUP(C69,'[1]SFY 25 Acute Web File'!$C$2:$O$103,13,FALSE),2)</f>
        <v>52668.05</v>
      </c>
      <c r="J69" s="16">
        <v>0.78</v>
      </c>
    </row>
    <row r="70" spans="1:10" x14ac:dyDescent="0.3">
      <c r="A70" s="9" t="s">
        <v>145</v>
      </c>
      <c r="B70" s="9"/>
      <c r="C70" s="10" t="s">
        <v>146</v>
      </c>
      <c r="D70" s="11">
        <v>0.89400000000000002</v>
      </c>
      <c r="E70" s="12">
        <f>ROUND(VLOOKUP(C70,'[1]SFY 25 Acute Web File'!$C$2:$M$103,11,FALSE),2)</f>
        <v>12967.95</v>
      </c>
      <c r="F70" s="12">
        <f>ROUND(VLOOKUP(C70,'[1]SFY 25 Acute Web File'!$C$2:$N$103,12,FALSE),2)</f>
        <v>1139.73</v>
      </c>
      <c r="G70" s="13">
        <v>0.37580000000000002</v>
      </c>
      <c r="H70" s="14">
        <f>ROUND(VLOOKUP(C70,'[2]Hospital Capital %'!$C$2:$M$98,11,FALSE),4)</f>
        <v>0.10199999999999999</v>
      </c>
      <c r="I70" s="15">
        <f>ROUND(VLOOKUP(C70,'[1]SFY 25 Acute Web File'!$C$2:$O$103,13,FALSE),2)</f>
        <v>52668.05</v>
      </c>
      <c r="J70" s="16">
        <v>0.78</v>
      </c>
    </row>
    <row r="71" spans="1:10" x14ac:dyDescent="0.3">
      <c r="A71" s="9" t="s">
        <v>147</v>
      </c>
      <c r="B71" s="9"/>
      <c r="C71" s="10" t="s">
        <v>148</v>
      </c>
      <c r="D71" s="11">
        <v>0.79010000000000002</v>
      </c>
      <c r="E71" s="12">
        <f>ROUND(VLOOKUP(C71,'[1]SFY 25 Acute Web File'!$C$2:$M$103,11,FALSE),2)</f>
        <v>12216.92</v>
      </c>
      <c r="F71" s="12">
        <f>ROUND(VLOOKUP(C71,'[1]SFY 25 Acute Web File'!$C$2:$N$103,12,FALSE),2)</f>
        <v>1073.73</v>
      </c>
      <c r="G71" s="13">
        <v>0.19919999999999999</v>
      </c>
      <c r="H71" s="14">
        <f>ROUND(VLOOKUP(C71,'[2]Hospital Capital %'!$C$2:$M$98,11,FALSE),4)</f>
        <v>4.9099999999999998E-2</v>
      </c>
      <c r="I71" s="15">
        <f>ROUND(VLOOKUP(C71,'[1]SFY 25 Acute Web File'!$C$2:$O$103,13,FALSE),2)</f>
        <v>52668.05</v>
      </c>
      <c r="J71" s="16">
        <v>0.78</v>
      </c>
    </row>
    <row r="72" spans="1:10" x14ac:dyDescent="0.3">
      <c r="A72" s="9" t="s">
        <v>149</v>
      </c>
      <c r="B72" s="9"/>
      <c r="C72" s="28">
        <v>1952004657</v>
      </c>
      <c r="D72" s="11">
        <v>0.9204</v>
      </c>
      <c r="E72" s="12">
        <f>ROUND(VLOOKUP(C72,'[1]SFY 25 Acute Web File'!$C$2:$M$103,11,FALSE),2)</f>
        <v>13158.77</v>
      </c>
      <c r="F72" s="12">
        <f>ROUND(VLOOKUP(C72,'[1]SFY 25 Acute Web File'!$C$2:$N$103,12,FALSE),2)</f>
        <v>1156.51</v>
      </c>
      <c r="G72" s="13">
        <v>0.15709999999999999</v>
      </c>
      <c r="H72" s="14">
        <f>ROUND('[2]Hospital Capital %'!$M$93,4)</f>
        <v>7.6600000000000001E-2</v>
      </c>
      <c r="I72" s="15">
        <f>ROUND(VLOOKUP(C72,'[1]SFY 25 Acute Web File'!$C$2:$O$103,13,FALSE),2)</f>
        <v>52668.05</v>
      </c>
      <c r="J72" s="16">
        <v>0.78</v>
      </c>
    </row>
    <row r="73" spans="1:10" x14ac:dyDescent="0.3">
      <c r="A73" s="9" t="s">
        <v>150</v>
      </c>
      <c r="B73" s="9"/>
      <c r="C73" s="10" t="s">
        <v>151</v>
      </c>
      <c r="D73" s="11">
        <v>0.9204</v>
      </c>
      <c r="E73" s="12">
        <f>ROUND(VLOOKUP(C73,'[1]SFY 25 Acute Web File'!$C$2:$M$103,11,FALSE),2)</f>
        <v>13158.77</v>
      </c>
      <c r="F73" s="12">
        <f>ROUND(VLOOKUP(C73,'[1]SFY 25 Acute Web File'!$C$2:$N$103,12,FALSE),2)</f>
        <v>1156.51</v>
      </c>
      <c r="G73" s="13">
        <v>0.33739999999999998</v>
      </c>
      <c r="H73" s="14">
        <f>ROUND(VLOOKUP(C73,'[2]Hospital Capital %'!$C$2:$M$98,11,FALSE),4)</f>
        <v>7.5899999999999995E-2</v>
      </c>
      <c r="I73" s="15">
        <f>ROUND(VLOOKUP(C73,'[1]SFY 25 Acute Web File'!$C$2:$O$103,13,FALSE),2)</f>
        <v>52668.05</v>
      </c>
      <c r="J73" s="16">
        <v>0.78</v>
      </c>
    </row>
    <row r="74" spans="1:10" x14ac:dyDescent="0.3">
      <c r="A74" s="9" t="s">
        <v>152</v>
      </c>
      <c r="B74" s="9"/>
      <c r="C74" s="10" t="s">
        <v>153</v>
      </c>
      <c r="D74" s="11">
        <v>0.9204</v>
      </c>
      <c r="E74" s="12">
        <f>ROUND(VLOOKUP(C74,'[1]SFY 25 Acute Web File'!$C$2:$M$103,11,FALSE),2)</f>
        <v>13158.77</v>
      </c>
      <c r="F74" s="12">
        <f>ROUND(VLOOKUP(C74,'[1]SFY 25 Acute Web File'!$C$2:$N$103,12,FALSE),2)</f>
        <v>1156.51</v>
      </c>
      <c r="G74" s="13">
        <v>0.28239999999999998</v>
      </c>
      <c r="H74" s="14">
        <f>ROUND(VLOOKUP(C74,'[2]Hospital Capital %'!$C$2:$M$98,11,FALSE),4)</f>
        <v>9.8000000000000004E-2</v>
      </c>
      <c r="I74" s="15">
        <f>ROUND(VLOOKUP(C74,'[1]SFY 25 Acute Web File'!$C$2:$O$103,13,FALSE),2)</f>
        <v>52668.05</v>
      </c>
      <c r="J74" s="16">
        <v>0.78</v>
      </c>
    </row>
    <row r="75" spans="1:10" x14ac:dyDescent="0.3">
      <c r="A75" s="9" t="s">
        <v>154</v>
      </c>
      <c r="B75" s="9"/>
      <c r="C75" s="10" t="s">
        <v>155</v>
      </c>
      <c r="D75" s="11">
        <v>0.9204</v>
      </c>
      <c r="E75" s="12">
        <f>ROUND(VLOOKUP(C75,'[1]SFY 25 Acute Web File'!$C$2:$M$103,11,FALSE),2)</f>
        <v>13158.77</v>
      </c>
      <c r="F75" s="12">
        <f>ROUND(VLOOKUP(C75,'[1]SFY 25 Acute Web File'!$C$2:$N$103,12,FALSE),2)</f>
        <v>1156.51</v>
      </c>
      <c r="G75" s="13">
        <v>0.33489999999999998</v>
      </c>
      <c r="H75" s="14">
        <f>ROUND(VLOOKUP(C75,'[2]Hospital Capital %'!$C$2:$M$98,11,FALSE),4)</f>
        <v>8.0299999999999996E-2</v>
      </c>
      <c r="I75" s="15">
        <f>ROUND(VLOOKUP(C75,'[1]SFY 25 Acute Web File'!$C$2:$O$103,13,FALSE),2)</f>
        <v>52668.05</v>
      </c>
      <c r="J75" s="16">
        <v>0.78</v>
      </c>
    </row>
    <row r="76" spans="1:10" x14ac:dyDescent="0.3">
      <c r="A76" s="9" t="s">
        <v>156</v>
      </c>
      <c r="B76" s="9"/>
      <c r="C76" s="10" t="s">
        <v>157</v>
      </c>
      <c r="D76" s="11">
        <v>1.0125</v>
      </c>
      <c r="E76" s="12">
        <f>ROUND(VLOOKUP(C76,'[1]SFY 25 Acute Web File'!$C$2:$M$103,11,FALSE),2)</f>
        <v>13824.49</v>
      </c>
      <c r="F76" s="12">
        <f>ROUND(VLOOKUP(C76,'[1]SFY 25 Acute Web File'!$C$2:$N$103,12,FALSE),2)</f>
        <v>1215.02</v>
      </c>
      <c r="G76" s="13">
        <v>0.36670000000000003</v>
      </c>
      <c r="H76" s="14">
        <f>ROUND(VLOOKUP(C76,'[2]Hospital Capital %'!$C$2:$M$98,11,FALSE),4)</f>
        <v>9.4899999999999998E-2</v>
      </c>
      <c r="I76" s="15">
        <f>ROUND(VLOOKUP(C76,'[1]SFY 25 Acute Web File'!$C$2:$O$103,13,FALSE),2)</f>
        <v>52668.05</v>
      </c>
      <c r="J76" s="16">
        <v>0.78</v>
      </c>
    </row>
    <row r="77" spans="1:10" x14ac:dyDescent="0.3">
      <c r="A77" s="9" t="s">
        <v>158</v>
      </c>
      <c r="B77" s="9"/>
      <c r="C77" s="10" t="s">
        <v>159</v>
      </c>
      <c r="D77" s="11">
        <v>0.89400000000000002</v>
      </c>
      <c r="E77" s="12">
        <f>ROUND(VLOOKUP(C77,'[1]SFY 25 Acute Web File'!$C$2:$M$103,11,FALSE),2)</f>
        <v>12967.95</v>
      </c>
      <c r="F77" s="12">
        <f>ROUND(VLOOKUP(C77,'[1]SFY 25 Acute Web File'!$C$2:$N$103,12,FALSE),2)</f>
        <v>1139.73</v>
      </c>
      <c r="G77" s="13">
        <v>0.2954</v>
      </c>
      <c r="H77" s="14">
        <f>ROUND(VLOOKUP(C77,'[2]Hospital Capital %'!$C$2:$M$98,11,FALSE),4)</f>
        <v>7.5300000000000006E-2</v>
      </c>
      <c r="I77" s="15">
        <f>ROUND(VLOOKUP(C77,'[1]SFY 25 Acute Web File'!$C$2:$O$103,13,FALSE),2)</f>
        <v>52668.05</v>
      </c>
      <c r="J77" s="16">
        <v>0.78</v>
      </c>
    </row>
    <row r="78" spans="1:10" x14ac:dyDescent="0.3">
      <c r="A78" s="9" t="s">
        <v>160</v>
      </c>
      <c r="B78" s="9"/>
      <c r="C78" s="10" t="s">
        <v>161</v>
      </c>
      <c r="D78" s="11">
        <v>0.9204</v>
      </c>
      <c r="E78" s="12">
        <f>ROUND(VLOOKUP(C78,'[1]SFY 25 Acute Web File'!$C$2:$M$103,11,FALSE),2)</f>
        <v>13158.77</v>
      </c>
      <c r="F78" s="12">
        <f>ROUND(VLOOKUP(C78,'[1]SFY 25 Acute Web File'!$C$2:$N$103,12,FALSE),2)</f>
        <v>1156.51</v>
      </c>
      <c r="G78" s="13">
        <v>0.32400000000000001</v>
      </c>
      <c r="H78" s="14">
        <f>ROUND(VLOOKUP(C78,'[2]Hospital Capital %'!$C$2:$M$98,11,FALSE),4)</f>
        <v>7.6999999999999999E-2</v>
      </c>
      <c r="I78" s="15">
        <f>ROUND(VLOOKUP(C78,'[1]SFY 25 Acute Web File'!$C$2:$O$103,13,FALSE),2)</f>
        <v>52668.05</v>
      </c>
      <c r="J78" s="16">
        <v>0.78</v>
      </c>
    </row>
    <row r="79" spans="1:10" x14ac:dyDescent="0.3">
      <c r="A79" s="9" t="s">
        <v>162</v>
      </c>
      <c r="B79" s="9"/>
      <c r="C79" s="10" t="s">
        <v>163</v>
      </c>
      <c r="D79" s="11">
        <v>1.0125</v>
      </c>
      <c r="E79" s="12">
        <f>ROUND(VLOOKUP(C79,'[1]SFY 25 Acute Web File'!$C$2:$M$103,11,FALSE),2)</f>
        <v>13824.49</v>
      </c>
      <c r="F79" s="12">
        <f>ROUND(VLOOKUP(C79,'[1]SFY 25 Acute Web File'!$C$2:$N$103,12,FALSE),2)</f>
        <v>1215.02</v>
      </c>
      <c r="G79" s="13">
        <v>0.46400000000000002</v>
      </c>
      <c r="H79" s="14">
        <f>ROUND(VLOOKUP(C79,'[2]Hospital Capital %'!$C$2:$M$98,11,FALSE),4)</f>
        <v>6.6699999999999995E-2</v>
      </c>
      <c r="I79" s="15">
        <f>ROUND(VLOOKUP(C79,'[1]SFY 25 Acute Web File'!$C$2:$O$103,13,FALSE),2)</f>
        <v>52668.05</v>
      </c>
      <c r="J79" s="16">
        <v>0.78</v>
      </c>
    </row>
    <row r="80" spans="1:10" x14ac:dyDescent="0.3">
      <c r="A80" s="9" t="s">
        <v>164</v>
      </c>
      <c r="B80" s="9"/>
      <c r="C80" s="10" t="s">
        <v>165</v>
      </c>
      <c r="D80" s="11">
        <v>0.9204</v>
      </c>
      <c r="E80" s="12">
        <f>ROUND(VLOOKUP(C80,'[1]SFY 25 Acute Web File'!$C$2:$M$103,11,FALSE),2)</f>
        <v>13158.77</v>
      </c>
      <c r="F80" s="12">
        <f>ROUND(VLOOKUP(C80,'[1]SFY 25 Acute Web File'!$C$2:$N$103,12,FALSE),2)</f>
        <v>1156.51</v>
      </c>
      <c r="G80" s="13">
        <v>0.28160000000000002</v>
      </c>
      <c r="H80" s="14">
        <f>ROUND(VLOOKUP(C80,'[2]Hospital Capital %'!$C$2:$M$98,11,FALSE),4)</f>
        <v>8.3900000000000002E-2</v>
      </c>
      <c r="I80" s="15">
        <f>ROUND(VLOOKUP(C80,'[1]SFY 25 Acute Web File'!$C$2:$O$103,13,FALSE),2)</f>
        <v>52668.05</v>
      </c>
      <c r="J80" s="16">
        <v>0.78</v>
      </c>
    </row>
    <row r="81" spans="1:10" x14ac:dyDescent="0.3">
      <c r="A81" s="9" t="s">
        <v>166</v>
      </c>
      <c r="B81" s="9"/>
      <c r="C81" s="10" t="s">
        <v>167</v>
      </c>
      <c r="D81" s="11">
        <v>0.89400000000000002</v>
      </c>
      <c r="E81" s="12">
        <f>ROUND(VLOOKUP(C81,'[1]SFY 25 Acute Web File'!$C$2:$M$103,11,FALSE),2)</f>
        <v>12967.95</v>
      </c>
      <c r="F81" s="12">
        <f>ROUND(VLOOKUP(C81,'[1]SFY 25 Acute Web File'!$C$2:$N$103,12,FALSE),2)</f>
        <v>1139.73</v>
      </c>
      <c r="G81" s="13">
        <v>0.33829999999999999</v>
      </c>
      <c r="H81" s="14">
        <f>ROUND(VLOOKUP(C81,'[2]Hospital Capital %'!$C$2:$M$98,11,FALSE),4)</f>
        <v>0.1178</v>
      </c>
      <c r="I81" s="15">
        <f>ROUND(VLOOKUP(C81,'[1]SFY 25 Acute Web File'!$C$2:$O$103,13,FALSE),2)</f>
        <v>52668.05</v>
      </c>
      <c r="J81" s="16">
        <v>0.78</v>
      </c>
    </row>
    <row r="82" spans="1:10" x14ac:dyDescent="0.3">
      <c r="A82" s="9" t="s">
        <v>168</v>
      </c>
      <c r="B82" s="29">
        <v>1902878341</v>
      </c>
      <c r="C82" s="17" t="s">
        <v>169</v>
      </c>
      <c r="D82" s="11">
        <v>0.8871</v>
      </c>
      <c r="E82" s="12">
        <f>ROUND(VLOOKUP(C82,'[1]SFY 25 Acute Web File'!$C$2:$M$103,11,FALSE),2)</f>
        <v>18146.400000000001</v>
      </c>
      <c r="F82" s="12">
        <f>ROUND(VLOOKUP(C82,'[1]SFY 25 Acute Web File'!$C$2:$N$103,12,FALSE),2)</f>
        <v>1667.53</v>
      </c>
      <c r="G82" s="13">
        <v>0.71089999999999998</v>
      </c>
      <c r="H82" s="14">
        <f>ROUND(VLOOKUP(C82,'[2]Hospital Capital %'!$C$2:$M$98,11,FALSE),4)</f>
        <v>0.62250000000000005</v>
      </c>
      <c r="I82" s="15">
        <f>ROUND(VLOOKUP(C82,'[1]SFY 25 Acute Web File'!$C$2:$O$103,13,FALSE),2)</f>
        <v>52668.05</v>
      </c>
      <c r="J82" s="16">
        <v>0.78</v>
      </c>
    </row>
    <row r="83" spans="1:10" x14ac:dyDescent="0.3">
      <c r="A83" s="9" t="s">
        <v>170</v>
      </c>
      <c r="B83" s="29">
        <v>1770554214</v>
      </c>
      <c r="C83" s="17" t="s">
        <v>171</v>
      </c>
      <c r="D83" s="11">
        <v>0.90529999999999999</v>
      </c>
      <c r="E83" s="12">
        <f>ROUND(VLOOKUP(C83,'[1]SFY 25 Acute Web File'!$C$2:$M$103,11,FALSE),2)</f>
        <v>13049.62</v>
      </c>
      <c r="F83" s="12">
        <f>ROUND(VLOOKUP(C83,'[1]SFY 25 Acute Web File'!$C$2:$N$103,12,FALSE),2)</f>
        <v>1146.9100000000001</v>
      </c>
      <c r="G83" s="13">
        <v>0.41349999999999998</v>
      </c>
      <c r="H83" s="14">
        <f>ROUND(VLOOKUP(C83,'[2]Hospital Capital %'!$C$2:$M$98,11,FALSE),4)</f>
        <v>8.3099999999999993E-2</v>
      </c>
      <c r="I83" s="15">
        <f>ROUND(VLOOKUP(C83,'[1]SFY 25 Acute Web File'!$C$2:$O$103,13,FALSE),2)</f>
        <v>52668.05</v>
      </c>
      <c r="J83" s="16">
        <v>0.78</v>
      </c>
    </row>
    <row r="84" spans="1:10" x14ac:dyDescent="0.3">
      <c r="A84" s="9" t="s">
        <v>172</v>
      </c>
      <c r="B84" s="9"/>
      <c r="C84" s="10" t="s">
        <v>173</v>
      </c>
      <c r="D84" s="11">
        <v>0.79010000000000002</v>
      </c>
      <c r="E84" s="12">
        <f>ROUND(VLOOKUP(C84,'[1]SFY 25 Acute Web File'!$C$2:$M$103,11,FALSE),2)</f>
        <v>12216.92</v>
      </c>
      <c r="F84" s="12">
        <f>ROUND(VLOOKUP(C84,'[1]SFY 25 Acute Web File'!$C$2:$N$103,12,FALSE),2)</f>
        <v>1073.73</v>
      </c>
      <c r="G84" s="13">
        <v>0.23669999999999999</v>
      </c>
      <c r="H84" s="14">
        <f>ROUND(VLOOKUP(C84,'[2]Hospital Capital %'!$C$2:$M$98,11,FALSE),4)</f>
        <v>0.1421</v>
      </c>
      <c r="I84" s="15">
        <f>ROUND(VLOOKUP(C84,'[1]SFY 25 Acute Web File'!$C$2:$O$103,13,FALSE),2)</f>
        <v>52668.05</v>
      </c>
      <c r="J84" s="16">
        <v>0.78</v>
      </c>
    </row>
    <row r="85" spans="1:10" x14ac:dyDescent="0.3">
      <c r="A85" s="9" t="s">
        <v>174</v>
      </c>
      <c r="B85" s="29">
        <v>1104899319</v>
      </c>
      <c r="C85" s="17" t="s">
        <v>175</v>
      </c>
      <c r="D85" s="11">
        <v>0.89400000000000002</v>
      </c>
      <c r="E85" s="12">
        <f>ROUND(VLOOKUP(C85,'[1]SFY 25 Acute Web File'!$C$2:$M$103,11,FALSE),2)</f>
        <v>12967.95</v>
      </c>
      <c r="F85" s="12">
        <f>ROUND(VLOOKUP(C85,'[1]SFY 25 Acute Web File'!$C$2:$N$103,12,FALSE),2)</f>
        <v>1139.73</v>
      </c>
      <c r="G85" s="13">
        <v>0.25850000000000001</v>
      </c>
      <c r="H85" s="14">
        <f>ROUND(VLOOKUP(C85,'[2]Hospital Capital %'!$C$2:$M$98,11,FALSE),4)</f>
        <v>0.09</v>
      </c>
      <c r="I85" s="15">
        <f>ROUND(VLOOKUP(C85,'[1]SFY 25 Acute Web File'!$C$2:$O$103,13,FALSE),2)</f>
        <v>52668.05</v>
      </c>
      <c r="J85" s="16">
        <v>0.78</v>
      </c>
    </row>
    <row r="86" spans="1:10" x14ac:dyDescent="0.3">
      <c r="A86" s="9" t="s">
        <v>176</v>
      </c>
      <c r="B86" s="9"/>
      <c r="C86" s="10" t="s">
        <v>177</v>
      </c>
      <c r="D86" s="11">
        <v>0.9204</v>
      </c>
      <c r="E86" s="12">
        <f>ROUND(VLOOKUP(C86,'[1]SFY 25 Acute Web File'!$C$2:$M$103,11,FALSE),2)</f>
        <v>13158.77</v>
      </c>
      <c r="F86" s="12">
        <f>ROUND(VLOOKUP(C86,'[1]SFY 25 Acute Web File'!$C$2:$N$103,12,FALSE),2)</f>
        <v>1156.51</v>
      </c>
      <c r="G86" s="13">
        <v>0.17710000000000001</v>
      </c>
      <c r="H86" s="14">
        <f>ROUND(VLOOKUP(C86,'[2]Hospital Capital %'!$C$2:$M$98,11,FALSE),4)</f>
        <v>0.1709</v>
      </c>
      <c r="I86" s="15">
        <f>ROUND(VLOOKUP(C86,'[1]SFY 25 Acute Web File'!$C$2:$O$103,13,FALSE),2)</f>
        <v>52668.05</v>
      </c>
      <c r="J86" s="16">
        <v>0.78</v>
      </c>
    </row>
    <row r="87" spans="1:10" x14ac:dyDescent="0.3">
      <c r="A87" s="9" t="s">
        <v>178</v>
      </c>
      <c r="B87" s="9"/>
      <c r="C87" s="10" t="s">
        <v>179</v>
      </c>
      <c r="D87" s="11">
        <v>0.9204</v>
      </c>
      <c r="E87" s="12">
        <f>ROUND(VLOOKUP(C87,'[1]SFY 25 Acute Web File'!$C$2:$M$103,11,FALSE),2)</f>
        <v>13158.77</v>
      </c>
      <c r="F87" s="12">
        <f>ROUND(VLOOKUP(C87,'[1]SFY 25 Acute Web File'!$C$2:$N$103,12,FALSE),2)</f>
        <v>1156.51</v>
      </c>
      <c r="G87" s="13">
        <v>0.4254</v>
      </c>
      <c r="H87" s="14">
        <f>ROUND(VLOOKUP(C87,'[2]Hospital Capital %'!$C$2:$M$98,11,FALSE),4)</f>
        <v>5.5500000000000001E-2</v>
      </c>
      <c r="I87" s="15">
        <f>ROUND(VLOOKUP(C87,'[1]SFY 25 Acute Web File'!$C$2:$O$103,13,FALSE),2)</f>
        <v>52668.05</v>
      </c>
      <c r="J87" s="16">
        <v>0.78</v>
      </c>
    </row>
    <row r="88" spans="1:10" x14ac:dyDescent="0.3">
      <c r="A88" s="9" t="s">
        <v>180</v>
      </c>
      <c r="B88" s="9"/>
      <c r="C88" s="10" t="s">
        <v>181</v>
      </c>
      <c r="D88" s="11">
        <v>0.9204</v>
      </c>
      <c r="E88" s="12">
        <f>ROUND(VLOOKUP(C88,'[1]SFY 25 Acute Web File'!$C$2:$M$103,11,FALSE),2)</f>
        <v>13158.77</v>
      </c>
      <c r="F88" s="12">
        <f>ROUND(VLOOKUP(C88,'[1]SFY 25 Acute Web File'!$C$2:$N$103,12,FALSE),2)</f>
        <v>1156.51</v>
      </c>
      <c r="G88" s="13">
        <v>0.14510000000000001</v>
      </c>
      <c r="H88" s="14">
        <f>ROUND(VLOOKUP(C88,'[2]Hospital Capital %'!$C$2:$M$98,11,FALSE),4)</f>
        <v>7.4499999999999997E-2</v>
      </c>
      <c r="I88" s="15">
        <f>ROUND(VLOOKUP(C88,'[1]SFY 25 Acute Web File'!$C$2:$O$103,13,FALSE),2)</f>
        <v>52668.05</v>
      </c>
      <c r="J88" s="16">
        <v>0.78</v>
      </c>
    </row>
    <row r="89" spans="1:10" x14ac:dyDescent="0.3">
      <c r="A89" s="10" t="s">
        <v>182</v>
      </c>
      <c r="B89" s="10"/>
      <c r="C89" s="10" t="s">
        <v>183</v>
      </c>
      <c r="D89" s="11">
        <v>1.0125</v>
      </c>
      <c r="E89" s="12">
        <f>ROUND(VLOOKUP(C89,'[1]SFY 25 Acute Web File'!$C$2:$M$103,11,FALSE),2)</f>
        <v>13824.49</v>
      </c>
      <c r="F89" s="12">
        <f>ROUND(VLOOKUP(C89,'[1]SFY 25 Acute Web File'!$C$2:$N$103,12,FALSE),2)</f>
        <v>1215.02</v>
      </c>
      <c r="G89" s="13">
        <v>0.1943</v>
      </c>
      <c r="H89" s="14">
        <f>ROUND(VLOOKUP(C89,'[2]Hospital Capital %'!$C$2:$M$98,11,FALSE),4)</f>
        <v>8.8200000000000001E-2</v>
      </c>
      <c r="I89" s="15">
        <f>ROUND(VLOOKUP(C89,'[1]SFY 25 Acute Web File'!$C$2:$O$103,13,FALSE),2)</f>
        <v>52668.05</v>
      </c>
      <c r="J89" s="16">
        <v>0.78</v>
      </c>
    </row>
    <row r="90" spans="1:10" x14ac:dyDescent="0.3">
      <c r="A90" s="9" t="s">
        <v>184</v>
      </c>
      <c r="B90" s="9"/>
      <c r="C90" s="10" t="s">
        <v>185</v>
      </c>
      <c r="D90" s="11">
        <v>1.0125</v>
      </c>
      <c r="E90" s="12">
        <f>ROUND(VLOOKUP(C90,'[1]SFY 25 Acute Web File'!$C$2:$M$103,11,FALSE),2)</f>
        <v>13824.49</v>
      </c>
      <c r="F90" s="12">
        <f>ROUND(VLOOKUP(C90,'[1]SFY 25 Acute Web File'!$C$2:$N$103,12,FALSE),2)</f>
        <v>1215.02</v>
      </c>
      <c r="G90" s="13">
        <v>0.27110000000000001</v>
      </c>
      <c r="H90" s="14">
        <f>ROUND(VLOOKUP(C90,'[2]Hospital Capital %'!$C$2:$M$98,11,FALSE),4)</f>
        <v>8.0100000000000005E-2</v>
      </c>
      <c r="I90" s="15">
        <f>ROUND(VLOOKUP(C90,'[1]SFY 25 Acute Web File'!$C$2:$O$103,13,FALSE),2)</f>
        <v>52668.05</v>
      </c>
      <c r="J90" s="16">
        <v>0.78</v>
      </c>
    </row>
    <row r="91" spans="1:10" x14ac:dyDescent="0.3">
      <c r="A91" s="9" t="s">
        <v>186</v>
      </c>
      <c r="B91" s="9"/>
      <c r="C91" s="10" t="s">
        <v>187</v>
      </c>
      <c r="D91" s="11">
        <v>1.0125</v>
      </c>
      <c r="E91" s="12">
        <f>ROUND(VLOOKUP(C91,'[1]SFY 25 Acute Web File'!$C$2:$M$103,11,FALSE),2)</f>
        <v>13824.49</v>
      </c>
      <c r="F91" s="12">
        <f>ROUND(VLOOKUP(C91,'[1]SFY 25 Acute Web File'!$C$2:$N$103,12,FALSE),2)</f>
        <v>1215.02</v>
      </c>
      <c r="G91" s="13">
        <v>0.45469999999999999</v>
      </c>
      <c r="H91" s="14">
        <f>ROUND(VLOOKUP(C91,'[2]Hospital Capital %'!$C$2:$M$98,11,FALSE),4)</f>
        <v>0.1007</v>
      </c>
      <c r="I91" s="15">
        <f>ROUND(VLOOKUP(C91,'[1]SFY 25 Acute Web File'!$C$2:$O$103,13,FALSE),2)</f>
        <v>52668.05</v>
      </c>
      <c r="J91" s="16">
        <v>0.78</v>
      </c>
    </row>
    <row r="92" spans="1:10" x14ac:dyDescent="0.3">
      <c r="A92" s="9" t="s">
        <v>188</v>
      </c>
      <c r="B92" s="9"/>
      <c r="C92" s="10" t="s">
        <v>189</v>
      </c>
      <c r="D92" s="11">
        <v>1.0125</v>
      </c>
      <c r="E92" s="12">
        <f>ROUND(VLOOKUP(C92,'[1]SFY 25 Acute Web File'!$C$2:$M$103,11,FALSE),2)</f>
        <v>13824.49</v>
      </c>
      <c r="F92" s="12">
        <f>ROUND(VLOOKUP(C92,'[1]SFY 25 Acute Web File'!$C$2:$N$103,12,FALSE),2)</f>
        <v>1215.02</v>
      </c>
      <c r="G92" s="13">
        <v>0.25030000000000002</v>
      </c>
      <c r="H92" s="14">
        <f>ROUND(VLOOKUP(C92,'[2]Hospital Capital %'!$C$2:$M$98,11,FALSE),4)</f>
        <v>0.15290000000000001</v>
      </c>
      <c r="I92" s="15">
        <f>ROUND(VLOOKUP(C92,'[1]SFY 25 Acute Web File'!$C$2:$O$103,13,FALSE),2)</f>
        <v>52668.05</v>
      </c>
      <c r="J92" s="16">
        <v>0.78</v>
      </c>
    </row>
    <row r="93" spans="1:10" x14ac:dyDescent="0.3">
      <c r="A93" s="9" t="s">
        <v>190</v>
      </c>
      <c r="B93" s="9"/>
      <c r="C93" s="10" t="s">
        <v>191</v>
      </c>
      <c r="D93" s="11">
        <v>0.87380000000000002</v>
      </c>
      <c r="E93" s="12">
        <f>ROUND(VLOOKUP(C93,'[1]SFY 25 Acute Web File'!$C$2:$M$103,11,FALSE),2)</f>
        <v>18011.36</v>
      </c>
      <c r="F93" s="12">
        <f>ROUND(VLOOKUP(C93,'[1]SFY 25 Acute Web File'!$C$2:$N$103,12,FALSE),2)</f>
        <v>1655.12</v>
      </c>
      <c r="G93" s="13">
        <v>0.44019999999999998</v>
      </c>
      <c r="H93" s="14">
        <f>ROUND(VLOOKUP(C93,'[2]Hospital Capital %'!$C$2:$M$98,11,FALSE),4)</f>
        <v>0.31680000000000003</v>
      </c>
      <c r="I93" s="15">
        <f>ROUND(VLOOKUP(C93,'[1]SFY 25 Acute Web File'!$C$2:$O$103,13,FALSE),2)</f>
        <v>52668.05</v>
      </c>
      <c r="J93" s="16">
        <v>0.78</v>
      </c>
    </row>
    <row r="94" spans="1:10" x14ac:dyDescent="0.3">
      <c r="A94" s="9" t="s">
        <v>192</v>
      </c>
      <c r="B94" s="9"/>
      <c r="C94" s="10" t="s">
        <v>193</v>
      </c>
      <c r="D94" s="11">
        <v>0.85189999999999999</v>
      </c>
      <c r="E94" s="12">
        <f>ROUND(VLOOKUP(C94,'[1]SFY 25 Acute Web File'!$C$2:$M$103,11,FALSE),2)</f>
        <v>12663.63</v>
      </c>
      <c r="F94" s="12">
        <f>ROUND(VLOOKUP(C94,'[1]SFY 25 Acute Web File'!$C$2:$N$103,12,FALSE),2)</f>
        <v>1112.99</v>
      </c>
      <c r="G94" s="13">
        <v>0.20810000000000001</v>
      </c>
      <c r="H94" s="14">
        <f>ROUND(VLOOKUP(C94,'[2]Hospital Capital %'!$C$2:$M$98,11,FALSE),4)</f>
        <v>5.1799999999999999E-2</v>
      </c>
      <c r="I94" s="15">
        <f>ROUND(VLOOKUP(C94,'[1]SFY 25 Acute Web File'!$C$2:$O$103,13,FALSE),2)</f>
        <v>52668.05</v>
      </c>
      <c r="J94" s="16">
        <v>0.78</v>
      </c>
    </row>
    <row r="95" spans="1:10" x14ac:dyDescent="0.3">
      <c r="A95" s="9" t="s">
        <v>194</v>
      </c>
      <c r="B95" s="9"/>
      <c r="C95" s="10" t="s">
        <v>195</v>
      </c>
      <c r="D95" s="11">
        <v>1.0125</v>
      </c>
      <c r="E95" s="12">
        <f>ROUND(VLOOKUP(C95,'[1]SFY 25 Acute Web File'!$C$2:$M$103,11,FALSE),2)</f>
        <v>13824.49</v>
      </c>
      <c r="F95" s="12">
        <f>ROUND(VLOOKUP(C95,'[1]SFY 25 Acute Web File'!$C$2:$N$103,12,FALSE),2)</f>
        <v>2090.08</v>
      </c>
      <c r="G95" s="13">
        <v>0.26</v>
      </c>
      <c r="H95" s="14">
        <f>ROUND(VLOOKUP(C95,'[2]Hospital Capital %'!$C$2:$M$98,11,FALSE),4)</f>
        <v>0.1348</v>
      </c>
      <c r="I95" s="15">
        <f>ROUND(VLOOKUP(C95,'[1]SFY 25 Acute Web File'!$C$2:$O$103,13,FALSE),2)</f>
        <v>52668.05</v>
      </c>
      <c r="J95" s="16">
        <v>0.65159999999999996</v>
      </c>
    </row>
    <row r="96" spans="1:10" x14ac:dyDescent="0.3">
      <c r="A96" s="9" t="s">
        <v>196</v>
      </c>
      <c r="B96" s="9"/>
      <c r="C96" s="10" t="s">
        <v>197</v>
      </c>
      <c r="D96" s="11">
        <v>0.9204</v>
      </c>
      <c r="E96" s="12">
        <f>ROUND(VLOOKUP(C96,'[1]SFY 25 Acute Web File'!$C$2:$M$103,11,FALSE),2)</f>
        <v>13158.77</v>
      </c>
      <c r="F96" s="12">
        <f>ROUND(VLOOKUP(C96,'[1]SFY 25 Acute Web File'!$C$2:$N$103,12,FALSE),2)</f>
        <v>1989.44</v>
      </c>
      <c r="G96" s="13">
        <v>0.38979999999999998</v>
      </c>
      <c r="H96" s="14">
        <f>ROUND(VLOOKUP(C96,'[2]Hospital Capital %'!$C$2:$M$98,11,FALSE),4)</f>
        <v>3.85E-2</v>
      </c>
      <c r="I96" s="15">
        <f>ROUND(VLOOKUP(C96,'[1]SFY 25 Acute Web File'!$C$2:$O$103,13,FALSE),2)</f>
        <v>52668.05</v>
      </c>
      <c r="J96" s="16">
        <v>0.65159999999999996</v>
      </c>
    </row>
    <row r="97" spans="1:10" x14ac:dyDescent="0.3">
      <c r="A97" s="9" t="s">
        <v>198</v>
      </c>
      <c r="B97" s="9"/>
      <c r="C97" s="10" t="s">
        <v>199</v>
      </c>
      <c r="D97" s="11">
        <v>0.93500000000000005</v>
      </c>
      <c r="E97" s="12">
        <f>ROUND(VLOOKUP(C97,'[1]SFY 25 Acute Web File'!$C$2:$M$103,11,FALSE),2)</f>
        <v>13264.3</v>
      </c>
      <c r="F97" s="12">
        <f>ROUND(VLOOKUP(C97,'[1]SFY 25 Acute Web File'!$C$2:$N$103,12,FALSE),2)</f>
        <v>1165.78</v>
      </c>
      <c r="G97" s="13">
        <v>0.32419999999999999</v>
      </c>
      <c r="H97" s="14">
        <f>ROUND(VLOOKUP(C97,'[2]Hospital Capital %'!$C$2:$M$98,11,FALSE),4)</f>
        <v>3.4599999999999999E-2</v>
      </c>
      <c r="I97" s="15">
        <f>ROUND(VLOOKUP(C97,'[1]SFY 25 Acute Web File'!$C$2:$O$103,13,FALSE),2)</f>
        <v>52668.05</v>
      </c>
      <c r="J97" s="16">
        <v>0.78</v>
      </c>
    </row>
    <row r="98" spans="1:10" x14ac:dyDescent="0.3">
      <c r="A98" s="9" t="s">
        <v>200</v>
      </c>
      <c r="B98" s="9"/>
      <c r="C98" s="10" t="s">
        <v>201</v>
      </c>
      <c r="D98" s="11">
        <v>1.0125</v>
      </c>
      <c r="E98" s="12">
        <f>ROUND(VLOOKUP(C98,'[1]SFY 25 Acute Web File'!$C$2:$M$103,11,FALSE),2)</f>
        <v>13824.49</v>
      </c>
      <c r="F98" s="12">
        <f>ROUND(VLOOKUP(C98,'[1]SFY 25 Acute Web File'!$C$2:$N$103,12,FALSE),2)</f>
        <v>1215.02</v>
      </c>
      <c r="G98" s="13">
        <v>0.38579999999999998</v>
      </c>
      <c r="H98" s="14">
        <f>ROUND(VLOOKUP(C98,'[2]Hospital Capital %'!$C$2:$M$98,11,FALSE),4)</f>
        <v>4.7800000000000002E-2</v>
      </c>
      <c r="I98" s="15">
        <f>ROUND(VLOOKUP(C98,'[1]SFY 25 Acute Web File'!$C$2:$O$103,13,FALSE),2)</f>
        <v>52668.05</v>
      </c>
      <c r="J98" s="16">
        <v>0.78</v>
      </c>
    </row>
    <row r="99" spans="1:10" x14ac:dyDescent="0.3">
      <c r="A99" s="9" t="s">
        <v>202</v>
      </c>
      <c r="B99" s="9"/>
      <c r="C99" s="10" t="s">
        <v>203</v>
      </c>
      <c r="D99" s="11">
        <v>1.0125</v>
      </c>
      <c r="E99" s="12">
        <f>ROUND(VLOOKUP(C99,'[1]SFY 25 Acute Web File'!$C$2:$M$103,11,FALSE),2)</f>
        <v>13824.49</v>
      </c>
      <c r="F99" s="12">
        <f>ROUND(VLOOKUP(C99,'[1]SFY 25 Acute Web File'!$C$2:$N$103,12,FALSE),2)</f>
        <v>1215.02</v>
      </c>
      <c r="G99" s="13">
        <v>0.57840000000000003</v>
      </c>
      <c r="H99" s="14">
        <f>ROUND(VLOOKUP(C99,'[2]Hospital Capital %'!$C$2:$M$98,11,FALSE),4)</f>
        <v>0.14269999999999999</v>
      </c>
      <c r="I99" s="15">
        <f>ROUND(VLOOKUP(C99,'[1]SFY 25 Acute Web File'!$C$2:$O$103,13,FALSE),2)</f>
        <v>52668.05</v>
      </c>
      <c r="J99" s="16">
        <v>0.78</v>
      </c>
    </row>
    <row r="100" spans="1:10" x14ac:dyDescent="0.3">
      <c r="A100" s="9" t="s">
        <v>204</v>
      </c>
      <c r="B100" s="9"/>
      <c r="C100" s="10" t="s">
        <v>205</v>
      </c>
      <c r="D100" s="11">
        <v>1.1131</v>
      </c>
      <c r="E100" s="12">
        <f>ROUND(VLOOKUP(C100,'[1]SFY 25 Acute Web File'!$C$2:$M$103,11,FALSE),2)</f>
        <v>14551.65</v>
      </c>
      <c r="F100" s="12">
        <f>ROUND(VLOOKUP(C100,'[1]SFY 25 Acute Web File'!$C$2:$N$103,12,FALSE),2)</f>
        <v>1278.93</v>
      </c>
      <c r="G100" s="13">
        <v>0.25580000000000003</v>
      </c>
      <c r="H100" s="14">
        <f>ROUND(VLOOKUP(C100,'[2]Hospital Capital %'!$C$2:$M$98,11,FALSE),4)</f>
        <v>4.0899999999999999E-2</v>
      </c>
      <c r="I100" s="15">
        <f>ROUND(VLOOKUP(C100,'[1]SFY 25 Acute Web File'!$C$2:$O$103,13,FALSE),2)</f>
        <v>52668.05</v>
      </c>
      <c r="J100" s="16">
        <v>0.78</v>
      </c>
    </row>
    <row r="101" spans="1:10" x14ac:dyDescent="0.3">
      <c r="A101" s="9" t="s">
        <v>206</v>
      </c>
      <c r="B101" s="9"/>
      <c r="C101" s="10" t="s">
        <v>207</v>
      </c>
      <c r="D101" s="11">
        <v>1.0125</v>
      </c>
      <c r="E101" s="12">
        <f>ROUND(VLOOKUP(C101,'[1]SFY 25 Acute Web File'!$C$2:$M$103,11,FALSE),2)</f>
        <v>13824.49</v>
      </c>
      <c r="F101" s="12">
        <f>ROUND(VLOOKUP(C101,'[1]SFY 25 Acute Web File'!$C$2:$N$103,12,FALSE),2)</f>
        <v>1215.02</v>
      </c>
      <c r="G101" s="13">
        <v>0.53810000000000002</v>
      </c>
      <c r="H101" s="14">
        <f>ROUND(VLOOKUP(C101,'[2]Hospital Capital %'!$C$2:$M$98,11,FALSE),4)</f>
        <v>7.5999999999999998E-2</v>
      </c>
      <c r="I101" s="15">
        <f>ROUND(VLOOKUP(C101,'[1]SFY 25 Acute Web File'!$C$2:$O$103,13,FALSE),2)</f>
        <v>52668.05</v>
      </c>
      <c r="J101" s="16">
        <v>0.78</v>
      </c>
    </row>
    <row r="102" spans="1:10" x14ac:dyDescent="0.3">
      <c r="A102" s="9" t="s">
        <v>208</v>
      </c>
      <c r="B102" s="9"/>
      <c r="C102" s="10" t="s">
        <v>209</v>
      </c>
      <c r="D102" s="11">
        <v>0.85189999999999999</v>
      </c>
      <c r="E102" s="12">
        <f>ROUND(VLOOKUP(C102,'[1]SFY 25 Acute Web File'!$C$2:$M$103,11,FALSE),2)</f>
        <v>12663.63</v>
      </c>
      <c r="F102" s="12">
        <f>ROUND(VLOOKUP(C102,'[1]SFY 25 Acute Web File'!$C$2:$N$103,12,FALSE),2)</f>
        <v>1112.99</v>
      </c>
      <c r="G102" s="13">
        <v>0.2082</v>
      </c>
      <c r="H102" s="14">
        <f>ROUND(VLOOKUP(C102,'[2]Hospital Capital %'!$C$2:$M$98,11,FALSE),4)</f>
        <v>4.2500000000000003E-2</v>
      </c>
      <c r="I102" s="15">
        <f>ROUND(VLOOKUP(C102,'[1]SFY 25 Acute Web File'!$C$2:$O$103,13,FALSE),2)</f>
        <v>52668.05</v>
      </c>
      <c r="J102" s="16">
        <v>0.78</v>
      </c>
    </row>
    <row r="103" spans="1:10" x14ac:dyDescent="0.3">
      <c r="A103" s="30" t="s">
        <v>210</v>
      </c>
      <c r="B103" s="30"/>
      <c r="C103" s="31"/>
      <c r="D103" s="32">
        <v>0.93479999999999996</v>
      </c>
      <c r="E103" s="33">
        <f>'[1]SFY 25 Acute Web File'!M103</f>
        <v>13734.14</v>
      </c>
      <c r="F103" s="33">
        <f>'[1]SFY 25 Acute Web File'!N103</f>
        <v>1207.07</v>
      </c>
      <c r="G103" s="34">
        <v>0.30640000000000001</v>
      </c>
      <c r="H103" s="35">
        <f>ROUND('[2]Hospital Capital %'!$M$101,4)</f>
        <v>7.6600000000000001E-2</v>
      </c>
      <c r="I103" s="36">
        <f>'[1]SFY 25 Acute Web File'!O103</f>
        <v>52668.05</v>
      </c>
      <c r="J103" s="32">
        <v>0.78</v>
      </c>
    </row>
    <row r="104" spans="1:10" x14ac:dyDescent="0.3">
      <c r="A104" s="37" t="s">
        <v>211</v>
      </c>
      <c r="B104" s="37"/>
      <c r="D104" s="39"/>
      <c r="E104" s="40"/>
      <c r="G104" s="41"/>
      <c r="H104" s="42"/>
      <c r="I104" s="43"/>
      <c r="J104" s="44"/>
    </row>
    <row r="107" spans="1:10" ht="15" thickBot="1" x14ac:dyDescent="0.35">
      <c r="A107" s="45" t="s">
        <v>212</v>
      </c>
      <c r="B107" s="45"/>
      <c r="C107" s="45"/>
      <c r="D107" s="45"/>
      <c r="E107" s="45"/>
      <c r="F107" s="45"/>
      <c r="G107" s="45"/>
      <c r="H107" s="45"/>
      <c r="I107" s="45"/>
      <c r="J107" s="45"/>
    </row>
    <row r="108" spans="1:10" x14ac:dyDescent="0.3">
      <c r="A108" s="38" t="s">
        <v>213</v>
      </c>
      <c r="G108" s="38" t="s">
        <v>214</v>
      </c>
      <c r="I108" s="38" t="s">
        <v>215</v>
      </c>
    </row>
    <row r="109" spans="1:10" ht="26.4" hidden="1" customHeight="1" x14ac:dyDescent="0.3">
      <c r="A109" s="46" t="s">
        <v>216</v>
      </c>
      <c r="B109" s="46"/>
      <c r="C109" s="46"/>
      <c r="D109" s="46"/>
      <c r="E109" s="46"/>
      <c r="F109" s="46"/>
      <c r="G109" s="47">
        <v>45596</v>
      </c>
      <c r="H109" s="48"/>
      <c r="I109" s="49">
        <v>45090</v>
      </c>
    </row>
    <row r="110" spans="1:10" x14ac:dyDescent="0.3">
      <c r="A110" s="48"/>
      <c r="B110" s="48"/>
      <c r="C110" s="48"/>
      <c r="D110" s="48"/>
      <c r="E110" s="48"/>
      <c r="F110" s="48"/>
      <c r="G110" s="48"/>
      <c r="H110" s="48"/>
      <c r="I110" s="50"/>
    </row>
    <row r="116" spans="5:5" ht="14.4" customHeight="1" x14ac:dyDescent="0.3">
      <c r="E116" s="51"/>
    </row>
  </sheetData>
  <mergeCells count="3">
    <mergeCell ref="A1:J1"/>
    <mergeCell ref="A107:J107"/>
    <mergeCell ref="A109:F10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SFY 26 Acute Web File</vt:lpstr>
    </vt:vector>
  </TitlesOfParts>
  <Company>VITA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Benoit, Sara (DMAS)</dc:creator>
  <cp:lastModifiedBy>Benoit, Sara (DMAS)</cp:lastModifiedBy>
  <dcterms:created xsi:type="dcterms:W3CDTF">2025-06-06T16:10:00Z</dcterms:created>
  <dcterms:modified xsi:type="dcterms:W3CDTF">2025-06-06T16:11:37Z</dcterms:modified>
</cp:coreProperties>
</file>